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nemdknlkolektor1 - zásob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'nemdknlkolektor1 - zásobo...'!$C$123:$K$183</definedName>
    <definedName name="_xlnm.Print_Area" localSheetId="1">'nemdknlkolektor1 - zásobo...'!$C$4:$J$76,'nemdknlkolektor1 - zásobo...'!$C$82:$J$105,'nemdknlkolektor1 - zásobo...'!$C$111:$K$183</definedName>
    <definedName name="_xlnm.Print_Titles" localSheetId="1">'nemdknlkolektor1 - zásobo...'!$123:$123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83"/>
  <c r="BH183"/>
  <c r="BG183"/>
  <c r="BF183"/>
  <c r="T183"/>
  <c r="T182"/>
  <c r="T181"/>
  <c r="R183"/>
  <c r="R182"/>
  <c r="R181"/>
  <c r="P183"/>
  <c r="P182"/>
  <c r="P181"/>
  <c r="BK183"/>
  <c r="BK182"/>
  <c r="J182"/>
  <c r="BK181"/>
  <c r="J181"/>
  <c r="J183"/>
  <c r="BE183"/>
  <c r="J104"/>
  <c r="J103"/>
  <c r="BI180"/>
  <c r="BH180"/>
  <c r="BG180"/>
  <c r="BF180"/>
  <c r="T180"/>
  <c r="R180"/>
  <c r="P180"/>
  <c r="BK180"/>
  <c r="J180"/>
  <c r="BE180"/>
  <c r="BI179"/>
  <c r="BH179"/>
  <c r="BG179"/>
  <c r="BF179"/>
  <c r="T179"/>
  <c r="T178"/>
  <c r="R179"/>
  <c r="R178"/>
  <c r="P179"/>
  <c r="P178"/>
  <c r="BK179"/>
  <c r="BK178"/>
  <c r="J178"/>
  <c r="J179"/>
  <c r="BE179"/>
  <c r="J102"/>
  <c r="BI177"/>
  <c r="BH177"/>
  <c r="BG177"/>
  <c r="BF177"/>
  <c r="T177"/>
  <c r="T176"/>
  <c r="R177"/>
  <c r="R176"/>
  <c r="P177"/>
  <c r="P176"/>
  <c r="BK177"/>
  <c r="BK176"/>
  <c r="J176"/>
  <c r="J177"/>
  <c r="BE177"/>
  <c r="J101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100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7"/>
  <c i="1" r="BD95"/>
  <c i="2" r="BH127"/>
  <c r="F36"/>
  <c i="1" r="BC95"/>
  <c i="2" r="BG127"/>
  <c r="F35"/>
  <c i="1" r="BB95"/>
  <c i="2" r="BF127"/>
  <c r="J34"/>
  <c i="1" r="AW95"/>
  <c i="2" r="F34"/>
  <c i="1" r="BA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6"/>
  <c r="J30"/>
  <c i="1" r="AG95"/>
  <c i="2" r="J127"/>
  <c r="BE127"/>
  <c r="J33"/>
  <c i="1" r="AV95"/>
  <c i="2" r="F33"/>
  <c i="1" r="AZ95"/>
  <c i="2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<sst xmlns="http://schemas.openxmlformats.org/spreadsheetml/2006/main">
  <si>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</si>
  <si>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</si>
  <si>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</si>
  <si>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</si>
  <si>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</si>
  <si>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{238f6346-0e86-4d1b-9f14-33dbc4122680}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</si>
  <si>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</si>
  <si>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</si>
  <si>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</si>
  <si>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</si>
  <si>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</si>
  <si>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</si>
  <si>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</si>
  <si>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</si>
  <si>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nemdknlkolektor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</si>
  <si>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</si>
  <si>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</si>
  <si>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DOSTAVBA PODZEMNÍHO KOLEKTORU A ÚPRAVA PARKOVACÍ PLOCHY</t>
  </si>
  <si>
    <t>KSO:</t>
  </si>
  <si>
    <t>CC-CZ:</t>
  </si>
  <si>
    <t>Místo:</t>
  </si>
  <si>
    <t>DVŮR KRÁLOVÉ NAD LABEM</t>
  </si>
  <si>
    <t>Datum:</t>
  </si>
  <si>
    <t>30. 10. 2019</t>
  </si>
  <si>
    <t>Zadavatel:</t>
  </si>
  <si>
    <t>IČ:</t>
  </si>
  <si>
    <t>MĚSTSKÁ NEMOCNICE DVŮR KRÁLOVÉ NAD LABEM A.S.</t>
  </si>
  <si>
    <t>DIČ:</t>
  </si>
  <si>
    <t>Uchazeč: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</si>
  <si>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</si>
  <si>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</si>
  <si>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</si>
  <si>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</si>
  <si>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</si>
  <si>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</si>
  <si>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</si>
  <si>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</si>
  <si>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</si>
  <si>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</si>
  <si>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</si>
  <si>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</si>
  <si>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</si>
  <si>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</si>
  <si>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</si>
  <si>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</si>
  <si>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</si>
  <si>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</si>
  <si>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</si>
  <si>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</si>
  <si>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</si>
  <si>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</si>
  <si>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</si>
  <si>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</si>
  <si>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</si>
  <si>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</si>
  <si>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</si>
  <si>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</si>
  <si>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</si>
  <si>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</si>
  <si>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</si>
  <si>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</si>
  <si>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</si>
  <si>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</si>
  <si>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</si>
  <si>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</si>
  <si>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</si>
  <si>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</si>
  <si>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</si>
  <si>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</si>
  <si>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</si>
  <si>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</si>
  <si>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</si>
  <si>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</si>
  <si>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</si>
  <si>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</si>
  <si>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</si>
  <si>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</si>
  <si>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</si>
  <si>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</si>
  <si>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</si>
  <si>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</si>
  <si>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</si>
  <si>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</si>
  <si>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nemdknlkolektor1</t>
  </si>
  <si>
    <t>zásobování teplem</t>
  </si>
  <si>
    <t>STA</t>
  </si>
  <si>
    <t>1</t>
  </si>
  <si>
    <t>{d08eb1b1-5e91-4454-acbf-8ce61e740d09}</t>
  </si>
  <si>
    <t>2</t>
  </si>
  <si>
    <t>KRYCÍ LIST SOUPISU PRACÍ</t>
  </si>
  <si>
    <t>Objekt:</t>
  </si>
  <si>
    <t>nemdknlkolektor1 - zásobování teplem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</si>
  <si>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</si>
  <si>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</si>
  <si>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</si>
  <si>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</si>
  <si>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</si>
  <si>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</si>
  <si>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</si>
  <si>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</si>
  <si>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</si>
  <si>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</si>
  <si>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</si>
  <si>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</si>
  <si>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</si>
  <si>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</si>
  <si>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</si>
  <si>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</si>
  <si>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</si>
  <si>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</si>
  <si>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</si>
  <si>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</si>
  <si>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</si>
  <si>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</si>
  <si>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</si>
  <si>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</si>
  <si>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</si>
  <si>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</si>
  <si>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</si>
  <si>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</si>
  <si>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</si>
  <si>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</si>
  <si>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</si>
  <si>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34</t>
  </si>
  <si>
    <t>K</t>
  </si>
  <si>
    <t>713300941</t>
  </si>
  <si>
    <t>Příplatek k opravě izolací tepelných těles vyspravení pouzdry za správkový kus</t>
  </si>
  <si>
    <t>kus</t>
  </si>
  <si>
    <t>16</t>
  </si>
  <si>
    <t>-1601237444</t>
  </si>
  <si>
    <t>35</t>
  </si>
  <si>
    <t>713411142</t>
  </si>
  <si>
    <t>Montáž izolace tepelné potrubí pásy nebo rohožemi s Al fólií staženými Al páskou 2x</t>
  </si>
  <si>
    <t>m2</t>
  </si>
  <si>
    <t>-397745516</t>
  </si>
  <si>
    <t>36</t>
  </si>
  <si>
    <t>713420813</t>
  </si>
  <si>
    <t>Odstranění izolace tepelné potrubí rohožemi bez úpravy v pletivu spojenými drátem tl přes 50 mm</t>
  </si>
  <si>
    <t>m</t>
  </si>
  <si>
    <t>1716963547</t>
  </si>
  <si>
    <t>37</t>
  </si>
  <si>
    <t>M</t>
  </si>
  <si>
    <t>63154050</t>
  </si>
  <si>
    <t>pouzdro izolační potrubní s jednostrannou Al fólií max. 250/100 °C 108/80 mm</t>
  </si>
  <si>
    <t>32</t>
  </si>
  <si>
    <t>902231517</t>
  </si>
  <si>
    <t>38</t>
  </si>
  <si>
    <t>63154042</t>
  </si>
  <si>
    <t>pouzdro izolační potrubní s jednostrannou Al fólií max. 250/100 °C 89/70 mm</t>
  </si>
  <si>
    <t>45314685</t>
  </si>
  <si>
    <t>50</t>
  </si>
  <si>
    <t>63154032</t>
  </si>
  <si>
    <t>pouzdro izolační potrubní z minerální vlny s Al fólií max. 250/100 °C 76/60mm</t>
  </si>
  <si>
    <t>607032088</t>
  </si>
  <si>
    <t>41</t>
  </si>
  <si>
    <t>63151672</t>
  </si>
  <si>
    <t>rohož izolační lamelová s jednostrannou Al fólií 55 kg/m3 tl.60 mm</t>
  </si>
  <si>
    <t>-1356306635</t>
  </si>
  <si>
    <t>42</t>
  </si>
  <si>
    <t>631546200</t>
  </si>
  <si>
    <t>páska samolepící ALS šířka 50 mm, délka 50 m</t>
  </si>
  <si>
    <t>-914059713</t>
  </si>
  <si>
    <t>43</t>
  </si>
  <si>
    <t>713463213</t>
  </si>
  <si>
    <t>Montáž izolace tepelné potrubí potrubními pouzdry s Al fólií staženými Al páskou 1x D do 150 mm</t>
  </si>
  <si>
    <t>-936956422</t>
  </si>
  <si>
    <t>44</t>
  </si>
  <si>
    <t>998713101</t>
  </si>
  <si>
    <t>Přesun hmot tonážní pro izolace tepelné v objektech v do 6 m</t>
  </si>
  <si>
    <t>t</t>
  </si>
  <si>
    <t>-161124923</t>
  </si>
  <si>
    <t>45</t>
  </si>
  <si>
    <t>998713192</t>
  </si>
  <si>
    <t>Příplatek k přesunu hmot tonážní 713 za zvětšený přesun do 100 m</t>
  </si>
  <si>
    <t>-1893114155</t>
  </si>
  <si>
    <t>733</t>
  </si>
  <si>
    <t>Ústřední vytápění - rozvodné potrubí</t>
  </si>
  <si>
    <t>27</t>
  </si>
  <si>
    <t>733120826</t>
  </si>
  <si>
    <t>Demontáž potrubí ocelového hladkého do D 89</t>
  </si>
  <si>
    <t>633280562</t>
  </si>
  <si>
    <t>28</t>
  </si>
  <si>
    <t>733120832</t>
  </si>
  <si>
    <t>Demontáž potrubí ocelového hladkého do D 133</t>
  </si>
  <si>
    <t>-1081237615</t>
  </si>
  <si>
    <t>733121124</t>
  </si>
  <si>
    <t>Potrubí ocelové hladké bezešvé běžné nízkotlaké D 76x3,6</t>
  </si>
  <si>
    <t>1057888707</t>
  </si>
  <si>
    <t>733121125</t>
  </si>
  <si>
    <t>Potrubí ocelové hladké bezešvé běžné nízkotlaké D 89x3,6</t>
  </si>
  <si>
    <t>-1213678597</t>
  </si>
  <si>
    <t>3</t>
  </si>
  <si>
    <t>733121128</t>
  </si>
  <si>
    <t>Potrubí ocelové hladké bezešvé běžné nízkotlaké D 108x4,0</t>
  </si>
  <si>
    <t>-1731461906</t>
  </si>
  <si>
    <t>51</t>
  </si>
  <si>
    <t>28613661</t>
  </si>
  <si>
    <t>potrubí třívrstvé PE100 SDR 17, s dodatečným opláštěním a integrovaným detekčním vodičem, 75 x 4,5 mm</t>
  </si>
  <si>
    <t>1177570004</t>
  </si>
  <si>
    <t>52</t>
  </si>
  <si>
    <t>28613662</t>
  </si>
  <si>
    <t xml:space="preserve">potrubí  třívrstvé PE100 SDR 17, s dodatečným opláštěním a integrovaným detekčním vodičem, 90 x 5,4 mm</t>
  </si>
  <si>
    <t>-1714319533</t>
  </si>
  <si>
    <t>53</t>
  </si>
  <si>
    <t>28613664</t>
  </si>
  <si>
    <t xml:space="preserve">potrubí  třívrstvé PE100 SDR 17, s dodatečným opláštěním a integrovaným detekčním vodičem, 110 x 6,6 mm</t>
  </si>
  <si>
    <t>-1682337804</t>
  </si>
  <si>
    <t>4</t>
  </si>
  <si>
    <t>733123124</t>
  </si>
  <si>
    <t>Příplatek k potrubí ocelovému hladkému za zhotovení přípojky z trubek ocelových hladkých D 76x5,0</t>
  </si>
  <si>
    <t>1029200708</t>
  </si>
  <si>
    <t>5</t>
  </si>
  <si>
    <t>733123125</t>
  </si>
  <si>
    <t>Příplatek k potrubí ocelovému hladkému za zhotovení přípojky z trubek ocelových hladkých D 89x3,6</t>
  </si>
  <si>
    <t>504540486</t>
  </si>
  <si>
    <t>6</t>
  </si>
  <si>
    <t>733123128</t>
  </si>
  <si>
    <t>Příplatek k potrubí ocelovému hladkému za zhotovení přípojky z trubek ocelových hladkých D 108x4,0</t>
  </si>
  <si>
    <t>-1533606928</t>
  </si>
  <si>
    <t>7</t>
  </si>
  <si>
    <t>733133154</t>
  </si>
  <si>
    <t>Kompenzátor pro ocelové potrubí tvaru U s hladkými ohyby DN 80</t>
  </si>
  <si>
    <t>-1011714653</t>
  </si>
  <si>
    <t>8</t>
  </si>
  <si>
    <t>733133155</t>
  </si>
  <si>
    <t>Kompenzátor pro ocelové potrubí tvaru U s hladkými ohyby DN 100</t>
  </si>
  <si>
    <t>-1094604996</t>
  </si>
  <si>
    <t>29</t>
  </si>
  <si>
    <t>733140811</t>
  </si>
  <si>
    <t>Odřezání nádoby odvzdušňovací</t>
  </si>
  <si>
    <t>194793715</t>
  </si>
  <si>
    <t>9</t>
  </si>
  <si>
    <t>733141102</t>
  </si>
  <si>
    <t>Odvzdušňovací nádoba z trubek ocelových do DN 50</t>
  </si>
  <si>
    <t>151976952</t>
  </si>
  <si>
    <t>10</t>
  </si>
  <si>
    <t>733190225</t>
  </si>
  <si>
    <t>Zkouška těsnosti potrubí ocelové hladké přes D 60,3x2,9 do D 89x5,0</t>
  </si>
  <si>
    <t>-2054603147</t>
  </si>
  <si>
    <t>11</t>
  </si>
  <si>
    <t>733190232</t>
  </si>
  <si>
    <t>Zkouška těsnosti potrubí ocelové hladké přes D 89x5,0 do D 133x5,0</t>
  </si>
  <si>
    <t>-1267163166</t>
  </si>
  <si>
    <t>30</t>
  </si>
  <si>
    <t>733191828</t>
  </si>
  <si>
    <t>Odřezání držáku potrubí třmenového do D 108 bez demontáže podpěr, konzol nebo výložníků</t>
  </si>
  <si>
    <t>-1912090037</t>
  </si>
  <si>
    <t>33</t>
  </si>
  <si>
    <t>733390803</t>
  </si>
  <si>
    <t>Demontáž potrubí plastového do D 110 mm</t>
  </si>
  <si>
    <t>1494493691</t>
  </si>
  <si>
    <t>31</t>
  </si>
  <si>
    <t>733890801</t>
  </si>
  <si>
    <t>Přemístění potrubí demontovaného vodorovně do 100 m v objektech výšky do 6 m</t>
  </si>
  <si>
    <t>-934093172</t>
  </si>
  <si>
    <t>12</t>
  </si>
  <si>
    <t>998733101</t>
  </si>
  <si>
    <t>Přesun hmot tonážní pro rozvody potrubí v objektech v do 6 m</t>
  </si>
  <si>
    <t>-1303720348</t>
  </si>
  <si>
    <t>13</t>
  </si>
  <si>
    <t>998733193</t>
  </si>
  <si>
    <t>Příplatek k přesunu hmot tonážní 733 za zvětšený přesun do 500 m</t>
  </si>
  <si>
    <t>-190503959</t>
  </si>
  <si>
    <t>734</t>
  </si>
  <si>
    <t>Ústřední vytápění - armatury</t>
  </si>
  <si>
    <t>734100812</t>
  </si>
  <si>
    <t>Demontáž armatury přírubové se dvěma přírubami do DN 100</t>
  </si>
  <si>
    <t>2067013627</t>
  </si>
  <si>
    <t>14</t>
  </si>
  <si>
    <t>734109215</t>
  </si>
  <si>
    <t>Montáž armatury přírubové se dvěma přírubami PN 16 DN 65</t>
  </si>
  <si>
    <t>soubor</t>
  </si>
  <si>
    <t>-1222133572</t>
  </si>
  <si>
    <t>734109216</t>
  </si>
  <si>
    <t>Montáž armatury přírubové se dvěma přírubami PN 16 DN 80</t>
  </si>
  <si>
    <t>-218324764</t>
  </si>
  <si>
    <t>734109217</t>
  </si>
  <si>
    <t>Montáž armatury přírubové se dvěma přírubami PN 16 DN 100</t>
  </si>
  <si>
    <t>-329269583</t>
  </si>
  <si>
    <t>17</t>
  </si>
  <si>
    <t>734173416</t>
  </si>
  <si>
    <t>Spoj přírubový PN 16/I do 200°C DN 65</t>
  </si>
  <si>
    <t>2120158989</t>
  </si>
  <si>
    <t>18</t>
  </si>
  <si>
    <t>734173417</t>
  </si>
  <si>
    <t>Spoj přírubový PN 16/I do 200°C DN 80</t>
  </si>
  <si>
    <t>-2024235184</t>
  </si>
  <si>
    <t>19</t>
  </si>
  <si>
    <t>734173418</t>
  </si>
  <si>
    <t>Spoj přírubový PN 16/I do 200°C DN 100</t>
  </si>
  <si>
    <t>-1240464256</t>
  </si>
  <si>
    <t>20</t>
  </si>
  <si>
    <t>734193115</t>
  </si>
  <si>
    <t>Klapka mezipřírubová uzavírací DN 65 PN 16 do 120°C disk tvárná litina</t>
  </si>
  <si>
    <t>-546454794</t>
  </si>
  <si>
    <t>734193116</t>
  </si>
  <si>
    <t>Klapka mezipřírubová uzavírací DN 80 PN 16 do 120°C disk tvárná litina</t>
  </si>
  <si>
    <t>41735244</t>
  </si>
  <si>
    <t>22</t>
  </si>
  <si>
    <t>734193117</t>
  </si>
  <si>
    <t>Klapka mezipřírubová uzavírací DN 100 PN 16 do 120°C disk tvárná litina</t>
  </si>
  <si>
    <t>1444675859</t>
  </si>
  <si>
    <t>23</t>
  </si>
  <si>
    <t>734209103</t>
  </si>
  <si>
    <t>Montáž armatury závitové s jedním závitem G 1/2</t>
  </si>
  <si>
    <t>926878769</t>
  </si>
  <si>
    <t>24</t>
  </si>
  <si>
    <t>734211115</t>
  </si>
  <si>
    <t>Ventil závitový odvzdušňovací G 1/2 PN 10 do 120°C otopných těles</t>
  </si>
  <si>
    <t>-594140581</t>
  </si>
  <si>
    <t>25</t>
  </si>
  <si>
    <t>998734101</t>
  </si>
  <si>
    <t>Přesun hmot tonážní pro armatury v objektech v do 6 m</t>
  </si>
  <si>
    <t>880193314</t>
  </si>
  <si>
    <t>26</t>
  </si>
  <si>
    <t>998734193</t>
  </si>
  <si>
    <t>Příplatek k přesunu hmot tonážní 734 za zvětšený přesun do 500 m</t>
  </si>
  <si>
    <t>696454882</t>
  </si>
  <si>
    <t>783</t>
  </si>
  <si>
    <t>Dokončovací práce - nátěry</t>
  </si>
  <si>
    <t>46</t>
  </si>
  <si>
    <t>783614571</t>
  </si>
  <si>
    <t>Základní jednonásobný syntetický nátěr potrubí DN do 150 mm</t>
  </si>
  <si>
    <t>1022819023</t>
  </si>
  <si>
    <t>HZS</t>
  </si>
  <si>
    <t>Hodinové zúčtovací sazby</t>
  </si>
  <si>
    <t>47</t>
  </si>
  <si>
    <t>HZS1291</t>
  </si>
  <si>
    <t>Hodinová zúčtovací sazba pomocný stavební dělník demontáž a likvidace původního vedení</t>
  </si>
  <si>
    <t>hod</t>
  </si>
  <si>
    <t>512</t>
  </si>
  <si>
    <t>-1648787875</t>
  </si>
  <si>
    <t>48</t>
  </si>
  <si>
    <t>HZS2211</t>
  </si>
  <si>
    <t>Hodinová zúčtovací sazba instalatér topná zkouška</t>
  </si>
  <si>
    <t>97022945</t>
  </si>
  <si>
    <t>VRN</t>
  </si>
  <si>
    <t>Vedlejší rozpočtové náklady</t>
  </si>
  <si>
    <t>VRN9</t>
  </si>
  <si>
    <t>Ostatní náklady</t>
  </si>
  <si>
    <t>49</t>
  </si>
  <si>
    <t>091003001</t>
  </si>
  <si>
    <t>Zkouška svarů prozáření 2% rozvodu</t>
  </si>
  <si>
    <t>ks</t>
  </si>
  <si>
    <t>1024</t>
  </si>
  <si>
    <t>753189955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</si>
</sst>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nemdknlkolektor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DOSTAVBA PODZEMNÍHO KOLEKTORU A ÚPRAVA PARKOVACÍ PLOCHY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DVŮR KRÁLOVÉ NAD LABEM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30. 10. 2019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MĚSTSKÁ NEMOCNICE DVŮR KRÁLOVÉ NAD LABEM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Jiří Vik Tepelná technika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JVIK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7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'nemdknlkolektor1 - zásobo...'!J30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'nemdknlkolektor1 - zásobo...'!P124</f>
        <v>0</v>
      </c>
      <c r="AV95" s="125">
        <f>'nemdknlkolektor1 - zásobo...'!J33</f>
        <v>0</v>
      </c>
      <c r="AW95" s="125">
        <f>'nemdknlkolektor1 - zásobo...'!J34</f>
        <v>0</v>
      </c>
      <c r="AX95" s="125">
        <f>'nemdknlkolektor1 - zásobo...'!J35</f>
        <v>0</v>
      </c>
      <c r="AY95" s="125">
        <f>'nemdknlkolektor1 - zásobo...'!J36</f>
        <v>0</v>
      </c>
      <c r="AZ95" s="125">
        <f>'nemdknlkolektor1 - zásobo...'!F33</f>
        <v>0</v>
      </c>
      <c r="BA95" s="125">
        <f>'nemdknlkolektor1 - zásobo...'!F34</f>
        <v>0</v>
      </c>
      <c r="BB95" s="125">
        <f>'nemdknlkolektor1 - zásobo...'!F35</f>
        <v>0</v>
      </c>
      <c r="BC95" s="125">
        <f>'nemdknlkolektor1 - zásobo...'!F36</f>
        <v>0</v>
      </c>
      <c r="BD95" s="127">
        <f>'nemdknlkolektor1 - zásobo...'!F37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6h4wdTnlozAaIdBWUXZIKhqjNX6xPiSfmL48NAq65sLnA85i1GROQxmJYK2bjyeAxA1GVRdqjlCVbp5IWHtuAw==" hashValue="L3uXkWTrn+R4KN6VQh+Qs1OlX79bvnroV03fAxBx+S7C54O3cblIt0a7hRr8tdCnI7ME9o2h8vaRXUKV5j4rug==" algorithmName="SHA-512" password="CC3D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nemdknlkolektor1 - zásob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88</v>
      </c>
    </row>
    <row r="4" s="1" customFormat="1" ht="24.96" customHeight="1">
      <c r="B4" s="17"/>
      <c r="D4" s="133" t="s">
        <v>89</v>
      </c>
      <c r="I4" s="129"/>
      <c r="L4" s="17"/>
      <c r="M4" s="134" t="s">
        <v>10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16</v>
      </c>
      <c r="I6" s="129"/>
      <c r="L6" s="17"/>
    </row>
    <row r="7" s="1" customFormat="1" ht="16.5" customHeight="1">
      <c r="B7" s="17"/>
      <c r="E7" s="136" t="str">
        <f>'Rekapitulace stavby'!K6</f>
        <v>DOSTAVBA PODZEMNÍHO KOLEKTORU A ÚPRAVA PARKOVACÍ PLOCHY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90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8" t="s">
        <v>91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18</v>
      </c>
      <c r="E11" s="35"/>
      <c r="F11" s="139" t="s">
        <v>1</v>
      </c>
      <c r="G11" s="35"/>
      <c r="H11" s="35"/>
      <c r="I11" s="140" t="s">
        <v>19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20</v>
      </c>
      <c r="E12" s="35"/>
      <c r="F12" s="139" t="s">
        <v>21</v>
      </c>
      <c r="G12" s="35"/>
      <c r="H12" s="35"/>
      <c r="I12" s="140" t="s">
        <v>22</v>
      </c>
      <c r="J12" s="141" t="str">
        <f>'Rekapitulace stavby'!AN8</f>
        <v>30. 10. 2019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24</v>
      </c>
      <c r="E14" s="35"/>
      <c r="F14" s="35"/>
      <c r="G14" s="35"/>
      <c r="H14" s="35"/>
      <c r="I14" s="140" t="s">
        <v>25</v>
      </c>
      <c r="J14" s="139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26</v>
      </c>
      <c r="F15" s="35"/>
      <c r="G15" s="35"/>
      <c r="H15" s="35"/>
      <c r="I15" s="140" t="s">
        <v>27</v>
      </c>
      <c r="J15" s="139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28</v>
      </c>
      <c r="E17" s="35"/>
      <c r="F17" s="35"/>
      <c r="G17" s="35"/>
      <c r="H17" s="35"/>
      <c r="I17" s="140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0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30</v>
      </c>
      <c r="E20" s="35"/>
      <c r="F20" s="35"/>
      <c r="G20" s="35"/>
      <c r="H20" s="35"/>
      <c r="I20" s="140" t="s">
        <v>25</v>
      </c>
      <c r="J20" s="139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32</v>
      </c>
      <c r="F21" s="35"/>
      <c r="G21" s="35"/>
      <c r="H21" s="35"/>
      <c r="I21" s="140" t="s">
        <v>27</v>
      </c>
      <c r="J21" s="139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35</v>
      </c>
      <c r="E23" s="35"/>
      <c r="F23" s="35"/>
      <c r="G23" s="35"/>
      <c r="H23" s="35"/>
      <c r="I23" s="140" t="s">
        <v>25</v>
      </c>
      <c r="J23" s="139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36</v>
      </c>
      <c r="F24" s="35"/>
      <c r="G24" s="35"/>
      <c r="H24" s="35"/>
      <c r="I24" s="140" t="s">
        <v>27</v>
      </c>
      <c r="J24" s="139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37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38</v>
      </c>
      <c r="E30" s="35"/>
      <c r="F30" s="35"/>
      <c r="G30" s="35"/>
      <c r="H30" s="35"/>
      <c r="I30" s="137"/>
      <c r="J30" s="150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40</v>
      </c>
      <c r="G32" s="35"/>
      <c r="H32" s="35"/>
      <c r="I32" s="152" t="s">
        <v>39</v>
      </c>
      <c r="J32" s="151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42</v>
      </c>
      <c r="E33" s="135" t="s">
        <v>43</v>
      </c>
      <c r="F33" s="154">
        <f>ROUND((SUM(BE124:BE183)),  2)</f>
        <v>0</v>
      </c>
      <c r="G33" s="35"/>
      <c r="H33" s="35"/>
      <c r="I33" s="155">
        <v>0.20999999999999999</v>
      </c>
      <c r="J33" s="154">
        <f>ROUND(((SUM(BE124:BE183))*I33),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44</v>
      </c>
      <c r="F34" s="154">
        <f>ROUND((SUM(BF124:BF183)),  2)</f>
        <v>0</v>
      </c>
      <c r="G34" s="35"/>
      <c r="H34" s="35"/>
      <c r="I34" s="155">
        <v>0.14999999999999999</v>
      </c>
      <c r="J34" s="154">
        <f>ROUND(((SUM(BF124:BF183))*I34),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45</v>
      </c>
      <c r="F35" s="154">
        <f>ROUND((SUM(BG124:BG183)),  2)</f>
        <v>0</v>
      </c>
      <c r="G35" s="35"/>
      <c r="H35" s="35"/>
      <c r="I35" s="155">
        <v>0.20999999999999999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46</v>
      </c>
      <c r="F36" s="154">
        <f>ROUND((SUM(BH124:BH183)),  2)</f>
        <v>0</v>
      </c>
      <c r="G36" s="35"/>
      <c r="H36" s="35"/>
      <c r="I36" s="155">
        <v>0.14999999999999999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47</v>
      </c>
      <c r="F37" s="154">
        <f>ROUND((SUM(BI124:BI183)),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51</v>
      </c>
      <c r="E50" s="165"/>
      <c r="F50" s="165"/>
      <c r="G50" s="164" t="s">
        <v>52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53</v>
      </c>
      <c r="E61" s="168"/>
      <c r="F61" s="169" t="s">
        <v>54</v>
      </c>
      <c r="G61" s="167" t="s">
        <v>53</v>
      </c>
      <c r="H61" s="168"/>
      <c r="I61" s="170"/>
      <c r="J61" s="171" t="s">
        <v>54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55</v>
      </c>
      <c r="E65" s="172"/>
      <c r="F65" s="172"/>
      <c r="G65" s="164" t="s">
        <v>56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53</v>
      </c>
      <c r="E76" s="168"/>
      <c r="F76" s="169" t="s">
        <v>54</v>
      </c>
      <c r="G76" s="167" t="s">
        <v>53</v>
      </c>
      <c r="H76" s="168"/>
      <c r="I76" s="170"/>
      <c r="J76" s="171" t="s">
        <v>54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DOSTAVBA PODZEMNÍHO KOLEKTORU A ÚPRAVA PARKOVACÍ PLOCHY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nemdknlkolektor1 - zásobování teplem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DVŮR KRÁLOVÉ NAD LABEM</v>
      </c>
      <c r="G89" s="37"/>
      <c r="H89" s="37"/>
      <c r="I89" s="140" t="s">
        <v>22</v>
      </c>
      <c r="J89" s="76" t="str">
        <f>IF(J12="","",J12)</f>
        <v>30. 10. 2019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>MĚSTSKÁ NEMOCNICE DVŮR KRÁLOVÉ NAD LABEM A.S.</v>
      </c>
      <c r="G91" s="37"/>
      <c r="H91" s="37"/>
      <c r="I91" s="140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0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93</v>
      </c>
      <c r="D94" s="182"/>
      <c r="E94" s="182"/>
      <c r="F94" s="182"/>
      <c r="G94" s="182"/>
      <c r="H94" s="182"/>
      <c r="I94" s="183"/>
      <c r="J94" s="184" t="s">
        <v>94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95</v>
      </c>
      <c r="D96" s="37"/>
      <c r="E96" s="37"/>
      <c r="F96" s="37"/>
      <c r="G96" s="37"/>
      <c r="H96" s="37"/>
      <c r="I96" s="1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86"/>
      <c r="C97" s="187"/>
      <c r="D97" s="188" t="s">
        <v>97</v>
      </c>
      <c r="E97" s="189"/>
      <c r="F97" s="189"/>
      <c r="G97" s="189"/>
      <c r="H97" s="189"/>
      <c r="I97" s="190"/>
      <c r="J97" s="191">
        <f>J125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98</v>
      </c>
      <c r="E98" s="196"/>
      <c r="F98" s="196"/>
      <c r="G98" s="196"/>
      <c r="H98" s="196"/>
      <c r="I98" s="197"/>
      <c r="J98" s="198">
        <f>J126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99</v>
      </c>
      <c r="E99" s="196"/>
      <c r="F99" s="196"/>
      <c r="G99" s="196"/>
      <c r="H99" s="196"/>
      <c r="I99" s="197"/>
      <c r="J99" s="198">
        <f>J138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100</v>
      </c>
      <c r="E100" s="196"/>
      <c r="F100" s="196"/>
      <c r="G100" s="196"/>
      <c r="H100" s="196"/>
      <c r="I100" s="197"/>
      <c r="J100" s="198">
        <f>J161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101</v>
      </c>
      <c r="E101" s="196"/>
      <c r="F101" s="196"/>
      <c r="G101" s="196"/>
      <c r="H101" s="196"/>
      <c r="I101" s="197"/>
      <c r="J101" s="198">
        <f>J176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102</v>
      </c>
      <c r="E102" s="189"/>
      <c r="F102" s="189"/>
      <c r="G102" s="189"/>
      <c r="H102" s="189"/>
      <c r="I102" s="190"/>
      <c r="J102" s="191">
        <f>J178</f>
        <v>0</v>
      </c>
      <c r="K102" s="187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103</v>
      </c>
      <c r="E103" s="189"/>
      <c r="F103" s="189"/>
      <c r="G103" s="189"/>
      <c r="H103" s="189"/>
      <c r="I103" s="190"/>
      <c r="J103" s="191">
        <f>J181</f>
        <v>0</v>
      </c>
      <c r="K103" s="187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94"/>
      <c r="D104" s="195" t="s">
        <v>104</v>
      </c>
      <c r="E104" s="196"/>
      <c r="F104" s="196"/>
      <c r="G104" s="196"/>
      <c r="H104" s="196"/>
      <c r="I104" s="197"/>
      <c r="J104" s="198">
        <f>J182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76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79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105</v>
      </c>
      <c r="D111" s="37"/>
      <c r="E111" s="37"/>
      <c r="F111" s="37"/>
      <c r="G111" s="37"/>
      <c r="H111" s="37"/>
      <c r="I111" s="1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0" t="str">
        <f>E7</f>
        <v>DOSTAVBA PODZEMNÍHO KOLEKTORU A ÚPRAVA PARKOVACÍ PLOCHY</v>
      </c>
      <c r="F114" s="29"/>
      <c r="G114" s="29"/>
      <c r="H114" s="29"/>
      <c r="I114" s="1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90</v>
      </c>
      <c r="D115" s="37"/>
      <c r="E115" s="37"/>
      <c r="F115" s="37"/>
      <c r="G115" s="37"/>
      <c r="H115" s="37"/>
      <c r="I115" s="1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nemdknlkolektor1 - zásobování teplem</v>
      </c>
      <c r="F116" s="37"/>
      <c r="G116" s="37"/>
      <c r="H116" s="37"/>
      <c r="I116" s="1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DVŮR KRÁLOVÉ NAD LABEM</v>
      </c>
      <c r="G118" s="37"/>
      <c r="H118" s="37"/>
      <c r="I118" s="140" t="s">
        <v>22</v>
      </c>
      <c r="J118" s="76" t="str">
        <f>IF(J12="","",J12)</f>
        <v>30. 10. 2019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7.9" customHeight="1">
      <c r="A120" s="35"/>
      <c r="B120" s="36"/>
      <c r="C120" s="29" t="s">
        <v>24</v>
      </c>
      <c r="D120" s="37"/>
      <c r="E120" s="37"/>
      <c r="F120" s="24" t="str">
        <f>E15</f>
        <v>MĚSTSKÁ NEMOCNICE DVŮR KRÁLOVÉ NAD LABEM A.S.</v>
      </c>
      <c r="G120" s="37"/>
      <c r="H120" s="37"/>
      <c r="I120" s="140" t="s">
        <v>30</v>
      </c>
      <c r="J120" s="33" t="str">
        <f>E21</f>
        <v>Jiří Vik Tepelná technika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140" t="s">
        <v>35</v>
      </c>
      <c r="J121" s="33" t="str">
        <f>E24</f>
        <v>JVIK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0"/>
      <c r="B123" s="201"/>
      <c r="C123" s="202" t="s">
        <v>106</v>
      </c>
      <c r="D123" s="203" t="s">
        <v>63</v>
      </c>
      <c r="E123" s="203" t="s">
        <v>59</v>
      </c>
      <c r="F123" s="203" t="s">
        <v>60</v>
      </c>
      <c r="G123" s="203" t="s">
        <v>107</v>
      </c>
      <c r="H123" s="203" t="s">
        <v>108</v>
      </c>
      <c r="I123" s="204" t="s">
        <v>109</v>
      </c>
      <c r="J123" s="205" t="s">
        <v>94</v>
      </c>
      <c r="K123" s="206" t="s">
        <v>110</v>
      </c>
      <c r="L123" s="207"/>
      <c r="M123" s="97" t="s">
        <v>1</v>
      </c>
      <c r="N123" s="98" t="s">
        <v>42</v>
      </c>
      <c r="O123" s="98" t="s">
        <v>111</v>
      </c>
      <c r="P123" s="98" t="s">
        <v>112</v>
      </c>
      <c r="Q123" s="98" t="s">
        <v>113</v>
      </c>
      <c r="R123" s="98" t="s">
        <v>114</v>
      </c>
      <c r="S123" s="98" t="s">
        <v>115</v>
      </c>
      <c r="T123" s="99" t="s">
        <v>116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5"/>
      <c r="B124" s="36"/>
      <c r="C124" s="104" t="s">
        <v>117</v>
      </c>
      <c r="D124" s="37"/>
      <c r="E124" s="37"/>
      <c r="F124" s="37"/>
      <c r="G124" s="37"/>
      <c r="H124" s="37"/>
      <c r="I124" s="137"/>
      <c r="J124" s="208">
        <f>BK124</f>
        <v>0</v>
      </c>
      <c r="K124" s="37"/>
      <c r="L124" s="41"/>
      <c r="M124" s="100"/>
      <c r="N124" s="209"/>
      <c r="O124" s="101"/>
      <c r="P124" s="210">
        <f>P125+P178+P181</f>
        <v>0</v>
      </c>
      <c r="Q124" s="101"/>
      <c r="R124" s="210">
        <f>R125+R178+R181</f>
        <v>4.5666800000000007</v>
      </c>
      <c r="S124" s="101"/>
      <c r="T124" s="211">
        <f>T125+T178+T181</f>
        <v>9.1551000000000009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77</v>
      </c>
      <c r="AU124" s="14" t="s">
        <v>96</v>
      </c>
      <c r="BK124" s="212">
        <f>BK125+BK178+BK181</f>
        <v>0</v>
      </c>
    </row>
    <row r="125" s="12" customFormat="1" ht="25.92" customHeight="1">
      <c r="A125" s="12"/>
      <c r="B125" s="213"/>
      <c r="C125" s="214"/>
      <c r="D125" s="215" t="s">
        <v>77</v>
      </c>
      <c r="E125" s="216" t="s">
        <v>118</v>
      </c>
      <c r="F125" s="216" t="s">
        <v>119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P126+P138+P161+P176</f>
        <v>0</v>
      </c>
      <c r="Q125" s="221"/>
      <c r="R125" s="222">
        <f>R126+R138+R161+R176</f>
        <v>4.5666800000000007</v>
      </c>
      <c r="S125" s="221"/>
      <c r="T125" s="223">
        <f>T126+T138+T161+T176</f>
        <v>9.1551000000000009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88</v>
      </c>
      <c r="AT125" s="225" t="s">
        <v>77</v>
      </c>
      <c r="AU125" s="225" t="s">
        <v>78</v>
      </c>
      <c r="AY125" s="224" t="s">
        <v>120</v>
      </c>
      <c r="BK125" s="226">
        <f>BK126+BK138+BK161+BK176</f>
        <v>0</v>
      </c>
    </row>
    <row r="126" s="12" customFormat="1" ht="22.8" customHeight="1">
      <c r="A126" s="12"/>
      <c r="B126" s="213"/>
      <c r="C126" s="214"/>
      <c r="D126" s="215" t="s">
        <v>77</v>
      </c>
      <c r="E126" s="227" t="s">
        <v>121</v>
      </c>
      <c r="F126" s="227" t="s">
        <v>122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SUM(P127:P137)</f>
        <v>0</v>
      </c>
      <c r="Q126" s="221"/>
      <c r="R126" s="222">
        <f>SUM(R127:R137)</f>
        <v>0.91314000000000006</v>
      </c>
      <c r="S126" s="221"/>
      <c r="T126" s="223">
        <f>SUM(T127:T137)</f>
        <v>3.8175999999999997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88</v>
      </c>
      <c r="AT126" s="225" t="s">
        <v>77</v>
      </c>
      <c r="AU126" s="225" t="s">
        <v>86</v>
      </c>
      <c r="AY126" s="224" t="s">
        <v>120</v>
      </c>
      <c r="BK126" s="226">
        <f>SUM(BK127:BK137)</f>
        <v>0</v>
      </c>
    </row>
    <row r="127" s="2" customFormat="1" ht="24" customHeight="1">
      <c r="A127" s="35"/>
      <c r="B127" s="36"/>
      <c r="C127" s="229" t="s">
        <v>123</v>
      </c>
      <c r="D127" s="229" t="s">
        <v>124</v>
      </c>
      <c r="E127" s="230" t="s">
        <v>125</v>
      </c>
      <c r="F127" s="231" t="s">
        <v>126</v>
      </c>
      <c r="G127" s="232" t="s">
        <v>127</v>
      </c>
      <c r="H127" s="233">
        <v>8</v>
      </c>
      <c r="I127" s="234"/>
      <c r="J127" s="235">
        <f>ROUND(I127*H127,2)</f>
        <v>0</v>
      </c>
      <c r="K127" s="236"/>
      <c r="L127" s="41"/>
      <c r="M127" s="237" t="s">
        <v>1</v>
      </c>
      <c r="N127" s="238" t="s">
        <v>43</v>
      </c>
      <c r="O127" s="88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1" t="s">
        <v>128</v>
      </c>
      <c r="AT127" s="241" t="s">
        <v>124</v>
      </c>
      <c r="AU127" s="241" t="s">
        <v>88</v>
      </c>
      <c r="AY127" s="14" t="s">
        <v>120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4" t="s">
        <v>86</v>
      </c>
      <c r="BK127" s="242">
        <f>ROUND(I127*H127,2)</f>
        <v>0</v>
      </c>
      <c r="BL127" s="14" t="s">
        <v>128</v>
      </c>
      <c r="BM127" s="241" t="s">
        <v>129</v>
      </c>
    </row>
    <row r="128" s="2" customFormat="1" ht="24" customHeight="1">
      <c r="A128" s="35"/>
      <c r="B128" s="36"/>
      <c r="C128" s="229" t="s">
        <v>130</v>
      </c>
      <c r="D128" s="229" t="s">
        <v>124</v>
      </c>
      <c r="E128" s="230" t="s">
        <v>131</v>
      </c>
      <c r="F128" s="231" t="s">
        <v>132</v>
      </c>
      <c r="G128" s="232" t="s">
        <v>133</v>
      </c>
      <c r="H128" s="233">
        <v>10</v>
      </c>
      <c r="I128" s="234"/>
      <c r="J128" s="235">
        <f>ROUND(I128*H128,2)</f>
        <v>0</v>
      </c>
      <c r="K128" s="236"/>
      <c r="L128" s="41"/>
      <c r="M128" s="237" t="s">
        <v>1</v>
      </c>
      <c r="N128" s="238" t="s">
        <v>43</v>
      </c>
      <c r="O128" s="88"/>
      <c r="P128" s="239">
        <f>O128*H128</f>
        <v>0</v>
      </c>
      <c r="Q128" s="239">
        <v>0.00072000000000000005</v>
      </c>
      <c r="R128" s="239">
        <f>Q128*H128</f>
        <v>0.0072000000000000007</v>
      </c>
      <c r="S128" s="239">
        <v>0</v>
      </c>
      <c r="T128" s="24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1" t="s">
        <v>128</v>
      </c>
      <c r="AT128" s="241" t="s">
        <v>124</v>
      </c>
      <c r="AU128" s="241" t="s">
        <v>88</v>
      </c>
      <c r="AY128" s="14" t="s">
        <v>120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4" t="s">
        <v>86</v>
      </c>
      <c r="BK128" s="242">
        <f>ROUND(I128*H128,2)</f>
        <v>0</v>
      </c>
      <c r="BL128" s="14" t="s">
        <v>128</v>
      </c>
      <c r="BM128" s="241" t="s">
        <v>134</v>
      </c>
    </row>
    <row r="129" s="2" customFormat="1" ht="24" customHeight="1">
      <c r="A129" s="35"/>
      <c r="B129" s="36"/>
      <c r="C129" s="229" t="s">
        <v>135</v>
      </c>
      <c r="D129" s="229" t="s">
        <v>124</v>
      </c>
      <c r="E129" s="230" t="s">
        <v>136</v>
      </c>
      <c r="F129" s="231" t="s">
        <v>137</v>
      </c>
      <c r="G129" s="232" t="s">
        <v>138</v>
      </c>
      <c r="H129" s="233">
        <v>320</v>
      </c>
      <c r="I129" s="234"/>
      <c r="J129" s="235">
        <f>ROUND(I129*H129,2)</f>
        <v>0</v>
      </c>
      <c r="K129" s="236"/>
      <c r="L129" s="41"/>
      <c r="M129" s="237" t="s">
        <v>1</v>
      </c>
      <c r="N129" s="238" t="s">
        <v>43</v>
      </c>
      <c r="O129" s="88"/>
      <c r="P129" s="239">
        <f>O129*H129</f>
        <v>0</v>
      </c>
      <c r="Q129" s="239">
        <v>0</v>
      </c>
      <c r="R129" s="239">
        <f>Q129*H129</f>
        <v>0</v>
      </c>
      <c r="S129" s="239">
        <v>0.01193</v>
      </c>
      <c r="T129" s="240">
        <f>S129*H129</f>
        <v>3.8175999999999997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1" t="s">
        <v>128</v>
      </c>
      <c r="AT129" s="241" t="s">
        <v>124</v>
      </c>
      <c r="AU129" s="241" t="s">
        <v>88</v>
      </c>
      <c r="AY129" s="14" t="s">
        <v>120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4" t="s">
        <v>86</v>
      </c>
      <c r="BK129" s="242">
        <f>ROUND(I129*H129,2)</f>
        <v>0</v>
      </c>
      <c r="BL129" s="14" t="s">
        <v>128</v>
      </c>
      <c r="BM129" s="241" t="s">
        <v>139</v>
      </c>
    </row>
    <row r="130" s="2" customFormat="1" ht="24" customHeight="1">
      <c r="A130" s="35"/>
      <c r="B130" s="36"/>
      <c r="C130" s="243" t="s">
        <v>140</v>
      </c>
      <c r="D130" s="243" t="s">
        <v>141</v>
      </c>
      <c r="E130" s="244" t="s">
        <v>142</v>
      </c>
      <c r="F130" s="245" t="s">
        <v>143</v>
      </c>
      <c r="G130" s="246" t="s">
        <v>138</v>
      </c>
      <c r="H130" s="247">
        <v>75</v>
      </c>
      <c r="I130" s="248"/>
      <c r="J130" s="249">
        <f>ROUND(I130*H130,2)</f>
        <v>0</v>
      </c>
      <c r="K130" s="250"/>
      <c r="L130" s="251"/>
      <c r="M130" s="252" t="s">
        <v>1</v>
      </c>
      <c r="N130" s="253" t="s">
        <v>43</v>
      </c>
      <c r="O130" s="88"/>
      <c r="P130" s="239">
        <f>O130*H130</f>
        <v>0</v>
      </c>
      <c r="Q130" s="239">
        <v>0.0035000000000000001</v>
      </c>
      <c r="R130" s="239">
        <f>Q130*H130</f>
        <v>0.26250000000000001</v>
      </c>
      <c r="S130" s="239">
        <v>0</v>
      </c>
      <c r="T130" s="24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1" t="s">
        <v>144</v>
      </c>
      <c r="AT130" s="241" t="s">
        <v>141</v>
      </c>
      <c r="AU130" s="241" t="s">
        <v>88</v>
      </c>
      <c r="AY130" s="14" t="s">
        <v>120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4" t="s">
        <v>86</v>
      </c>
      <c r="BK130" s="242">
        <f>ROUND(I130*H130,2)</f>
        <v>0</v>
      </c>
      <c r="BL130" s="14" t="s">
        <v>128</v>
      </c>
      <c r="BM130" s="241" t="s">
        <v>145</v>
      </c>
    </row>
    <row r="131" s="2" customFormat="1" ht="24" customHeight="1">
      <c r="A131" s="35"/>
      <c r="B131" s="36"/>
      <c r="C131" s="243" t="s">
        <v>146</v>
      </c>
      <c r="D131" s="243" t="s">
        <v>141</v>
      </c>
      <c r="E131" s="244" t="s">
        <v>147</v>
      </c>
      <c r="F131" s="245" t="s">
        <v>148</v>
      </c>
      <c r="G131" s="246" t="s">
        <v>138</v>
      </c>
      <c r="H131" s="247">
        <v>120</v>
      </c>
      <c r="I131" s="248"/>
      <c r="J131" s="249">
        <f>ROUND(I131*H131,2)</f>
        <v>0</v>
      </c>
      <c r="K131" s="250"/>
      <c r="L131" s="251"/>
      <c r="M131" s="252" t="s">
        <v>1</v>
      </c>
      <c r="N131" s="253" t="s">
        <v>43</v>
      </c>
      <c r="O131" s="88"/>
      <c r="P131" s="239">
        <f>O131*H131</f>
        <v>0</v>
      </c>
      <c r="Q131" s="239">
        <v>0.00215</v>
      </c>
      <c r="R131" s="239">
        <f>Q131*H131</f>
        <v>0.25800000000000001</v>
      </c>
      <c r="S131" s="239">
        <v>0</v>
      </c>
      <c r="T131" s="24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1" t="s">
        <v>144</v>
      </c>
      <c r="AT131" s="241" t="s">
        <v>141</v>
      </c>
      <c r="AU131" s="241" t="s">
        <v>88</v>
      </c>
      <c r="AY131" s="14" t="s">
        <v>120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4" t="s">
        <v>86</v>
      </c>
      <c r="BK131" s="242">
        <f>ROUND(I131*H131,2)</f>
        <v>0</v>
      </c>
      <c r="BL131" s="14" t="s">
        <v>128</v>
      </c>
      <c r="BM131" s="241" t="s">
        <v>149</v>
      </c>
    </row>
    <row r="132" s="2" customFormat="1" ht="24" customHeight="1">
      <c r="A132" s="35"/>
      <c r="B132" s="36"/>
      <c r="C132" s="243" t="s">
        <v>150</v>
      </c>
      <c r="D132" s="243" t="s">
        <v>141</v>
      </c>
      <c r="E132" s="244" t="s">
        <v>151</v>
      </c>
      <c r="F132" s="245" t="s">
        <v>152</v>
      </c>
      <c r="G132" s="246" t="s">
        <v>138</v>
      </c>
      <c r="H132" s="247">
        <v>119</v>
      </c>
      <c r="I132" s="248"/>
      <c r="J132" s="249">
        <f>ROUND(I132*H132,2)</f>
        <v>0</v>
      </c>
      <c r="K132" s="250"/>
      <c r="L132" s="251"/>
      <c r="M132" s="252" t="s">
        <v>1</v>
      </c>
      <c r="N132" s="253" t="s">
        <v>43</v>
      </c>
      <c r="O132" s="88"/>
      <c r="P132" s="239">
        <f>O132*H132</f>
        <v>0</v>
      </c>
      <c r="Q132" s="239">
        <v>0.0015</v>
      </c>
      <c r="R132" s="239">
        <f>Q132*H132</f>
        <v>0.17849999999999999</v>
      </c>
      <c r="S132" s="239">
        <v>0</v>
      </c>
      <c r="T132" s="24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1" t="s">
        <v>144</v>
      </c>
      <c r="AT132" s="241" t="s">
        <v>141</v>
      </c>
      <c r="AU132" s="241" t="s">
        <v>88</v>
      </c>
      <c r="AY132" s="14" t="s">
        <v>120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4" t="s">
        <v>86</v>
      </c>
      <c r="BK132" s="242">
        <f>ROUND(I132*H132,2)</f>
        <v>0</v>
      </c>
      <c r="BL132" s="14" t="s">
        <v>128</v>
      </c>
      <c r="BM132" s="241" t="s">
        <v>153</v>
      </c>
    </row>
    <row r="133" s="2" customFormat="1" ht="24" customHeight="1">
      <c r="A133" s="35"/>
      <c r="B133" s="36"/>
      <c r="C133" s="243" t="s">
        <v>154</v>
      </c>
      <c r="D133" s="243" t="s">
        <v>141</v>
      </c>
      <c r="E133" s="244" t="s">
        <v>155</v>
      </c>
      <c r="F133" s="245" t="s">
        <v>156</v>
      </c>
      <c r="G133" s="246" t="s">
        <v>133</v>
      </c>
      <c r="H133" s="247">
        <v>8</v>
      </c>
      <c r="I133" s="248"/>
      <c r="J133" s="249">
        <f>ROUND(I133*H133,2)</f>
        <v>0</v>
      </c>
      <c r="K133" s="250"/>
      <c r="L133" s="251"/>
      <c r="M133" s="252" t="s">
        <v>1</v>
      </c>
      <c r="N133" s="253" t="s">
        <v>43</v>
      </c>
      <c r="O133" s="88"/>
      <c r="P133" s="239">
        <f>O133*H133</f>
        <v>0</v>
      </c>
      <c r="Q133" s="239">
        <v>0.0038999999999999998</v>
      </c>
      <c r="R133" s="239">
        <f>Q133*H133</f>
        <v>0.031199999999999999</v>
      </c>
      <c r="S133" s="239">
        <v>0</v>
      </c>
      <c r="T133" s="24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1" t="s">
        <v>144</v>
      </c>
      <c r="AT133" s="241" t="s">
        <v>141</v>
      </c>
      <c r="AU133" s="241" t="s">
        <v>88</v>
      </c>
      <c r="AY133" s="14" t="s">
        <v>120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4" t="s">
        <v>86</v>
      </c>
      <c r="BK133" s="242">
        <f>ROUND(I133*H133,2)</f>
        <v>0</v>
      </c>
      <c r="BL133" s="14" t="s">
        <v>128</v>
      </c>
      <c r="BM133" s="241" t="s">
        <v>157</v>
      </c>
    </row>
    <row r="134" s="2" customFormat="1" ht="16.5" customHeight="1">
      <c r="A134" s="35"/>
      <c r="B134" s="36"/>
      <c r="C134" s="243" t="s">
        <v>158</v>
      </c>
      <c r="D134" s="243" t="s">
        <v>141</v>
      </c>
      <c r="E134" s="244" t="s">
        <v>159</v>
      </c>
      <c r="F134" s="245" t="s">
        <v>160</v>
      </c>
      <c r="G134" s="246" t="s">
        <v>127</v>
      </c>
      <c r="H134" s="247">
        <v>10</v>
      </c>
      <c r="I134" s="248"/>
      <c r="J134" s="249">
        <f>ROUND(I134*H134,2)</f>
        <v>0</v>
      </c>
      <c r="K134" s="250"/>
      <c r="L134" s="251"/>
      <c r="M134" s="252" t="s">
        <v>1</v>
      </c>
      <c r="N134" s="253" t="s">
        <v>43</v>
      </c>
      <c r="O134" s="88"/>
      <c r="P134" s="239">
        <f>O134*H134</f>
        <v>0</v>
      </c>
      <c r="Q134" s="239">
        <v>0.0047000000000000002</v>
      </c>
      <c r="R134" s="239">
        <f>Q134*H134</f>
        <v>0.047</v>
      </c>
      <c r="S134" s="239">
        <v>0</v>
      </c>
      <c r="T134" s="24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1" t="s">
        <v>144</v>
      </c>
      <c r="AT134" s="241" t="s">
        <v>141</v>
      </c>
      <c r="AU134" s="241" t="s">
        <v>88</v>
      </c>
      <c r="AY134" s="14" t="s">
        <v>120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4" t="s">
        <v>86</v>
      </c>
      <c r="BK134" s="242">
        <f>ROUND(I134*H134,2)</f>
        <v>0</v>
      </c>
      <c r="BL134" s="14" t="s">
        <v>128</v>
      </c>
      <c r="BM134" s="241" t="s">
        <v>161</v>
      </c>
    </row>
    <row r="135" s="2" customFormat="1" ht="24" customHeight="1">
      <c r="A135" s="35"/>
      <c r="B135" s="36"/>
      <c r="C135" s="229" t="s">
        <v>162</v>
      </c>
      <c r="D135" s="229" t="s">
        <v>124</v>
      </c>
      <c r="E135" s="230" t="s">
        <v>163</v>
      </c>
      <c r="F135" s="231" t="s">
        <v>164</v>
      </c>
      <c r="G135" s="232" t="s">
        <v>138</v>
      </c>
      <c r="H135" s="233">
        <v>314</v>
      </c>
      <c r="I135" s="234"/>
      <c r="J135" s="235">
        <f>ROUND(I135*H135,2)</f>
        <v>0</v>
      </c>
      <c r="K135" s="236"/>
      <c r="L135" s="41"/>
      <c r="M135" s="237" t="s">
        <v>1</v>
      </c>
      <c r="N135" s="238" t="s">
        <v>43</v>
      </c>
      <c r="O135" s="88"/>
      <c r="P135" s="239">
        <f>O135*H135</f>
        <v>0</v>
      </c>
      <c r="Q135" s="239">
        <v>0.00040999999999999999</v>
      </c>
      <c r="R135" s="239">
        <f>Q135*H135</f>
        <v>0.12873999999999999</v>
      </c>
      <c r="S135" s="239">
        <v>0</v>
      </c>
      <c r="T135" s="24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1" t="s">
        <v>128</v>
      </c>
      <c r="AT135" s="241" t="s">
        <v>124</v>
      </c>
      <c r="AU135" s="241" t="s">
        <v>88</v>
      </c>
      <c r="AY135" s="14" t="s">
        <v>120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4" t="s">
        <v>86</v>
      </c>
      <c r="BK135" s="242">
        <f>ROUND(I135*H135,2)</f>
        <v>0</v>
      </c>
      <c r="BL135" s="14" t="s">
        <v>128</v>
      </c>
      <c r="BM135" s="241" t="s">
        <v>165</v>
      </c>
    </row>
    <row r="136" s="2" customFormat="1" ht="24" customHeight="1">
      <c r="A136" s="35"/>
      <c r="B136" s="36"/>
      <c r="C136" s="229" t="s">
        <v>166</v>
      </c>
      <c r="D136" s="229" t="s">
        <v>124</v>
      </c>
      <c r="E136" s="230" t="s">
        <v>167</v>
      </c>
      <c r="F136" s="231" t="s">
        <v>168</v>
      </c>
      <c r="G136" s="232" t="s">
        <v>169</v>
      </c>
      <c r="H136" s="233">
        <v>0.91300000000000003</v>
      </c>
      <c r="I136" s="234"/>
      <c r="J136" s="235">
        <f>ROUND(I136*H136,2)</f>
        <v>0</v>
      </c>
      <c r="K136" s="236"/>
      <c r="L136" s="41"/>
      <c r="M136" s="237" t="s">
        <v>1</v>
      </c>
      <c r="N136" s="238" t="s">
        <v>43</v>
      </c>
      <c r="O136" s="88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1" t="s">
        <v>128</v>
      </c>
      <c r="AT136" s="241" t="s">
        <v>124</v>
      </c>
      <c r="AU136" s="241" t="s">
        <v>88</v>
      </c>
      <c r="AY136" s="14" t="s">
        <v>120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4" t="s">
        <v>86</v>
      </c>
      <c r="BK136" s="242">
        <f>ROUND(I136*H136,2)</f>
        <v>0</v>
      </c>
      <c r="BL136" s="14" t="s">
        <v>128</v>
      </c>
      <c r="BM136" s="241" t="s">
        <v>170</v>
      </c>
    </row>
    <row r="137" s="2" customFormat="1" ht="24" customHeight="1">
      <c r="A137" s="35"/>
      <c r="B137" s="36"/>
      <c r="C137" s="229" t="s">
        <v>171</v>
      </c>
      <c r="D137" s="229" t="s">
        <v>124</v>
      </c>
      <c r="E137" s="230" t="s">
        <v>172</v>
      </c>
      <c r="F137" s="231" t="s">
        <v>173</v>
      </c>
      <c r="G137" s="232" t="s">
        <v>169</v>
      </c>
      <c r="H137" s="233">
        <v>0.91300000000000003</v>
      </c>
      <c r="I137" s="234"/>
      <c r="J137" s="235">
        <f>ROUND(I137*H137,2)</f>
        <v>0</v>
      </c>
      <c r="K137" s="236"/>
      <c r="L137" s="41"/>
      <c r="M137" s="237" t="s">
        <v>1</v>
      </c>
      <c r="N137" s="238" t="s">
        <v>43</v>
      </c>
      <c r="O137" s="88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1" t="s">
        <v>128</v>
      </c>
      <c r="AT137" s="241" t="s">
        <v>124</v>
      </c>
      <c r="AU137" s="241" t="s">
        <v>88</v>
      </c>
      <c r="AY137" s="14" t="s">
        <v>120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4" t="s">
        <v>86</v>
      </c>
      <c r="BK137" s="242">
        <f>ROUND(I137*H137,2)</f>
        <v>0</v>
      </c>
      <c r="BL137" s="14" t="s">
        <v>128</v>
      </c>
      <c r="BM137" s="241" t="s">
        <v>174</v>
      </c>
    </row>
    <row r="138" s="12" customFormat="1" ht="22.8" customHeight="1">
      <c r="A138" s="12"/>
      <c r="B138" s="213"/>
      <c r="C138" s="214"/>
      <c r="D138" s="215" t="s">
        <v>77</v>
      </c>
      <c r="E138" s="227" t="s">
        <v>175</v>
      </c>
      <c r="F138" s="227" t="s">
        <v>176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SUM(P139:P160)</f>
        <v>0</v>
      </c>
      <c r="Q138" s="221"/>
      <c r="R138" s="222">
        <f>SUM(R139:R160)</f>
        <v>3.2001800000000005</v>
      </c>
      <c r="S138" s="221"/>
      <c r="T138" s="223">
        <f>SUM(T139:T160)</f>
        <v>4.8695000000000004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88</v>
      </c>
      <c r="AT138" s="225" t="s">
        <v>77</v>
      </c>
      <c r="AU138" s="225" t="s">
        <v>86</v>
      </c>
      <c r="AY138" s="224" t="s">
        <v>120</v>
      </c>
      <c r="BK138" s="226">
        <f>SUM(BK139:BK160)</f>
        <v>0</v>
      </c>
    </row>
    <row r="139" s="2" customFormat="1" ht="16.5" customHeight="1">
      <c r="A139" s="35"/>
      <c r="B139" s="36"/>
      <c r="C139" s="229" t="s">
        <v>177</v>
      </c>
      <c r="D139" s="229" t="s">
        <v>124</v>
      </c>
      <c r="E139" s="230" t="s">
        <v>178</v>
      </c>
      <c r="F139" s="231" t="s">
        <v>179</v>
      </c>
      <c r="G139" s="232" t="s">
        <v>138</v>
      </c>
      <c r="H139" s="233">
        <v>150</v>
      </c>
      <c r="I139" s="234"/>
      <c r="J139" s="235">
        <f>ROUND(I139*H139,2)</f>
        <v>0</v>
      </c>
      <c r="K139" s="236"/>
      <c r="L139" s="41"/>
      <c r="M139" s="237" t="s">
        <v>1</v>
      </c>
      <c r="N139" s="238" t="s">
        <v>43</v>
      </c>
      <c r="O139" s="88"/>
      <c r="P139" s="239">
        <f>O139*H139</f>
        <v>0</v>
      </c>
      <c r="Q139" s="239">
        <v>6.0000000000000002E-05</v>
      </c>
      <c r="R139" s="239">
        <f>Q139*H139</f>
        <v>0.0090000000000000011</v>
      </c>
      <c r="S139" s="239">
        <v>0.0084100000000000008</v>
      </c>
      <c r="T139" s="240">
        <f>S139*H139</f>
        <v>1.2615000000000001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1" t="s">
        <v>128</v>
      </c>
      <c r="AT139" s="241" t="s">
        <v>124</v>
      </c>
      <c r="AU139" s="241" t="s">
        <v>88</v>
      </c>
      <c r="AY139" s="14" t="s">
        <v>120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4" t="s">
        <v>86</v>
      </c>
      <c r="BK139" s="242">
        <f>ROUND(I139*H139,2)</f>
        <v>0</v>
      </c>
      <c r="BL139" s="14" t="s">
        <v>128</v>
      </c>
      <c r="BM139" s="241" t="s">
        <v>180</v>
      </c>
    </row>
    <row r="140" s="2" customFormat="1" ht="16.5" customHeight="1">
      <c r="A140" s="35"/>
      <c r="B140" s="36"/>
      <c r="C140" s="229" t="s">
        <v>181</v>
      </c>
      <c r="D140" s="229" t="s">
        <v>124</v>
      </c>
      <c r="E140" s="230" t="s">
        <v>182</v>
      </c>
      <c r="F140" s="231" t="s">
        <v>183</v>
      </c>
      <c r="G140" s="232" t="s">
        <v>138</v>
      </c>
      <c r="H140" s="233">
        <v>170</v>
      </c>
      <c r="I140" s="234"/>
      <c r="J140" s="235">
        <f>ROUND(I140*H140,2)</f>
        <v>0</v>
      </c>
      <c r="K140" s="236"/>
      <c r="L140" s="41"/>
      <c r="M140" s="237" t="s">
        <v>1</v>
      </c>
      <c r="N140" s="238" t="s">
        <v>43</v>
      </c>
      <c r="O140" s="88"/>
      <c r="P140" s="239">
        <f>O140*H140</f>
        <v>0</v>
      </c>
      <c r="Q140" s="239">
        <v>0.00010000000000000001</v>
      </c>
      <c r="R140" s="239">
        <f>Q140*H140</f>
        <v>0.017000000000000001</v>
      </c>
      <c r="S140" s="239">
        <v>0.01384</v>
      </c>
      <c r="T140" s="240">
        <f>S140*H140</f>
        <v>2.3527999999999998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1" t="s">
        <v>128</v>
      </c>
      <c r="AT140" s="241" t="s">
        <v>124</v>
      </c>
      <c r="AU140" s="241" t="s">
        <v>88</v>
      </c>
      <c r="AY140" s="14" t="s">
        <v>120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4" t="s">
        <v>86</v>
      </c>
      <c r="BK140" s="242">
        <f>ROUND(I140*H140,2)</f>
        <v>0</v>
      </c>
      <c r="BL140" s="14" t="s">
        <v>128</v>
      </c>
      <c r="BM140" s="241" t="s">
        <v>184</v>
      </c>
    </row>
    <row r="141" s="2" customFormat="1" ht="24" customHeight="1">
      <c r="A141" s="35"/>
      <c r="B141" s="36"/>
      <c r="C141" s="229" t="s">
        <v>86</v>
      </c>
      <c r="D141" s="229" t="s">
        <v>124</v>
      </c>
      <c r="E141" s="230" t="s">
        <v>185</v>
      </c>
      <c r="F141" s="231" t="s">
        <v>186</v>
      </c>
      <c r="G141" s="232" t="s">
        <v>138</v>
      </c>
      <c r="H141" s="233">
        <v>119</v>
      </c>
      <c r="I141" s="234"/>
      <c r="J141" s="235">
        <f>ROUND(I141*H141,2)</f>
        <v>0</v>
      </c>
      <c r="K141" s="236"/>
      <c r="L141" s="41"/>
      <c r="M141" s="237" t="s">
        <v>1</v>
      </c>
      <c r="N141" s="238" t="s">
        <v>43</v>
      </c>
      <c r="O141" s="88"/>
      <c r="P141" s="239">
        <f>O141*H141</f>
        <v>0</v>
      </c>
      <c r="Q141" s="239">
        <v>0.0061799999999999997</v>
      </c>
      <c r="R141" s="239">
        <f>Q141*H141</f>
        <v>0.73541999999999996</v>
      </c>
      <c r="S141" s="239">
        <v>0</v>
      </c>
      <c r="T141" s="24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1" t="s">
        <v>128</v>
      </c>
      <c r="AT141" s="241" t="s">
        <v>124</v>
      </c>
      <c r="AU141" s="241" t="s">
        <v>88</v>
      </c>
      <c r="AY141" s="14" t="s">
        <v>120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4" t="s">
        <v>86</v>
      </c>
      <c r="BK141" s="242">
        <f>ROUND(I141*H141,2)</f>
        <v>0</v>
      </c>
      <c r="BL141" s="14" t="s">
        <v>128</v>
      </c>
      <c r="BM141" s="241" t="s">
        <v>187</v>
      </c>
    </row>
    <row r="142" s="2" customFormat="1" ht="24" customHeight="1">
      <c r="A142" s="35"/>
      <c r="B142" s="36"/>
      <c r="C142" s="229" t="s">
        <v>88</v>
      </c>
      <c r="D142" s="229" t="s">
        <v>124</v>
      </c>
      <c r="E142" s="230" t="s">
        <v>188</v>
      </c>
      <c r="F142" s="231" t="s">
        <v>189</v>
      </c>
      <c r="G142" s="232" t="s">
        <v>138</v>
      </c>
      <c r="H142" s="233">
        <v>120</v>
      </c>
      <c r="I142" s="234"/>
      <c r="J142" s="235">
        <f>ROUND(I142*H142,2)</f>
        <v>0</v>
      </c>
      <c r="K142" s="236"/>
      <c r="L142" s="41"/>
      <c r="M142" s="237" t="s">
        <v>1</v>
      </c>
      <c r="N142" s="238" t="s">
        <v>43</v>
      </c>
      <c r="O142" s="88"/>
      <c r="P142" s="239">
        <f>O142*H142</f>
        <v>0</v>
      </c>
      <c r="Q142" s="239">
        <v>0.0075100000000000002</v>
      </c>
      <c r="R142" s="239">
        <f>Q142*H142</f>
        <v>0.9012</v>
      </c>
      <c r="S142" s="239">
        <v>0</v>
      </c>
      <c r="T142" s="24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1" t="s">
        <v>128</v>
      </c>
      <c r="AT142" s="241" t="s">
        <v>124</v>
      </c>
      <c r="AU142" s="241" t="s">
        <v>88</v>
      </c>
      <c r="AY142" s="14" t="s">
        <v>120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4" t="s">
        <v>86</v>
      </c>
      <c r="BK142" s="242">
        <f>ROUND(I142*H142,2)</f>
        <v>0</v>
      </c>
      <c r="BL142" s="14" t="s">
        <v>128</v>
      </c>
      <c r="BM142" s="241" t="s">
        <v>190</v>
      </c>
    </row>
    <row r="143" s="2" customFormat="1" ht="24" customHeight="1">
      <c r="A143" s="35"/>
      <c r="B143" s="36"/>
      <c r="C143" s="229" t="s">
        <v>191</v>
      </c>
      <c r="D143" s="229" t="s">
        <v>124</v>
      </c>
      <c r="E143" s="230" t="s">
        <v>192</v>
      </c>
      <c r="F143" s="231" t="s">
        <v>193</v>
      </c>
      <c r="G143" s="232" t="s">
        <v>138</v>
      </c>
      <c r="H143" s="233">
        <v>75</v>
      </c>
      <c r="I143" s="234"/>
      <c r="J143" s="235">
        <f>ROUND(I143*H143,2)</f>
        <v>0</v>
      </c>
      <c r="K143" s="236"/>
      <c r="L143" s="41"/>
      <c r="M143" s="237" t="s">
        <v>1</v>
      </c>
      <c r="N143" s="238" t="s">
        <v>43</v>
      </c>
      <c r="O143" s="88"/>
      <c r="P143" s="239">
        <f>O143*H143</f>
        <v>0</v>
      </c>
      <c r="Q143" s="239">
        <v>0.0098799999999999999</v>
      </c>
      <c r="R143" s="239">
        <f>Q143*H143</f>
        <v>0.74099999999999999</v>
      </c>
      <c r="S143" s="239">
        <v>0</v>
      </c>
      <c r="T143" s="24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1" t="s">
        <v>128</v>
      </c>
      <c r="AT143" s="241" t="s">
        <v>124</v>
      </c>
      <c r="AU143" s="241" t="s">
        <v>88</v>
      </c>
      <c r="AY143" s="14" t="s">
        <v>120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4" t="s">
        <v>86</v>
      </c>
      <c r="BK143" s="242">
        <f>ROUND(I143*H143,2)</f>
        <v>0</v>
      </c>
      <c r="BL143" s="14" t="s">
        <v>128</v>
      </c>
      <c r="BM143" s="241" t="s">
        <v>194</v>
      </c>
    </row>
    <row r="144" s="2" customFormat="1" ht="36" customHeight="1">
      <c r="A144" s="35"/>
      <c r="B144" s="36"/>
      <c r="C144" s="243" t="s">
        <v>195</v>
      </c>
      <c r="D144" s="243" t="s">
        <v>141</v>
      </c>
      <c r="E144" s="244" t="s">
        <v>196</v>
      </c>
      <c r="F144" s="245" t="s">
        <v>197</v>
      </c>
      <c r="G144" s="246" t="s">
        <v>138</v>
      </c>
      <c r="H144" s="247">
        <v>80</v>
      </c>
      <c r="I144" s="248"/>
      <c r="J144" s="249">
        <f>ROUND(I144*H144,2)</f>
        <v>0</v>
      </c>
      <c r="K144" s="250"/>
      <c r="L144" s="251"/>
      <c r="M144" s="252" t="s">
        <v>1</v>
      </c>
      <c r="N144" s="253" t="s">
        <v>43</v>
      </c>
      <c r="O144" s="88"/>
      <c r="P144" s="239">
        <f>O144*H144</f>
        <v>0</v>
      </c>
      <c r="Q144" s="239">
        <v>0.0014</v>
      </c>
      <c r="R144" s="239">
        <f>Q144*H144</f>
        <v>0.112</v>
      </c>
      <c r="S144" s="239">
        <v>0</v>
      </c>
      <c r="T144" s="24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1" t="s">
        <v>144</v>
      </c>
      <c r="AT144" s="241" t="s">
        <v>141</v>
      </c>
      <c r="AU144" s="241" t="s">
        <v>88</v>
      </c>
      <c r="AY144" s="14" t="s">
        <v>120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4" t="s">
        <v>86</v>
      </c>
      <c r="BK144" s="242">
        <f>ROUND(I144*H144,2)</f>
        <v>0</v>
      </c>
      <c r="BL144" s="14" t="s">
        <v>128</v>
      </c>
      <c r="BM144" s="241" t="s">
        <v>198</v>
      </c>
    </row>
    <row r="145" s="2" customFormat="1" ht="36" customHeight="1">
      <c r="A145" s="35"/>
      <c r="B145" s="36"/>
      <c r="C145" s="243" t="s">
        <v>199</v>
      </c>
      <c r="D145" s="243" t="s">
        <v>141</v>
      </c>
      <c r="E145" s="244" t="s">
        <v>200</v>
      </c>
      <c r="F145" s="245" t="s">
        <v>201</v>
      </c>
      <c r="G145" s="246" t="s">
        <v>138</v>
      </c>
      <c r="H145" s="247">
        <v>80</v>
      </c>
      <c r="I145" s="248"/>
      <c r="J145" s="249">
        <f>ROUND(I145*H145,2)</f>
        <v>0</v>
      </c>
      <c r="K145" s="250"/>
      <c r="L145" s="251"/>
      <c r="M145" s="252" t="s">
        <v>1</v>
      </c>
      <c r="N145" s="253" t="s">
        <v>43</v>
      </c>
      <c r="O145" s="88"/>
      <c r="P145" s="239">
        <f>O145*H145</f>
        <v>0</v>
      </c>
      <c r="Q145" s="239">
        <v>0.0020999999999999999</v>
      </c>
      <c r="R145" s="239">
        <f>Q145*H145</f>
        <v>0.16799999999999998</v>
      </c>
      <c r="S145" s="239">
        <v>0</v>
      </c>
      <c r="T145" s="24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1" t="s">
        <v>144</v>
      </c>
      <c r="AT145" s="241" t="s">
        <v>141</v>
      </c>
      <c r="AU145" s="241" t="s">
        <v>88</v>
      </c>
      <c r="AY145" s="14" t="s">
        <v>120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4" t="s">
        <v>86</v>
      </c>
      <c r="BK145" s="242">
        <f>ROUND(I145*H145,2)</f>
        <v>0</v>
      </c>
      <c r="BL145" s="14" t="s">
        <v>128</v>
      </c>
      <c r="BM145" s="241" t="s">
        <v>202</v>
      </c>
    </row>
    <row r="146" s="2" customFormat="1" ht="36" customHeight="1">
      <c r="A146" s="35"/>
      <c r="B146" s="36"/>
      <c r="C146" s="243" t="s">
        <v>203</v>
      </c>
      <c r="D146" s="243" t="s">
        <v>141</v>
      </c>
      <c r="E146" s="244" t="s">
        <v>204</v>
      </c>
      <c r="F146" s="245" t="s">
        <v>205</v>
      </c>
      <c r="G146" s="246" t="s">
        <v>138</v>
      </c>
      <c r="H146" s="247">
        <v>80</v>
      </c>
      <c r="I146" s="248"/>
      <c r="J146" s="249">
        <f>ROUND(I146*H146,2)</f>
        <v>0</v>
      </c>
      <c r="K146" s="250"/>
      <c r="L146" s="251"/>
      <c r="M146" s="252" t="s">
        <v>1</v>
      </c>
      <c r="N146" s="253" t="s">
        <v>43</v>
      </c>
      <c r="O146" s="88"/>
      <c r="P146" s="239">
        <f>O146*H146</f>
        <v>0</v>
      </c>
      <c r="Q146" s="239">
        <v>0.0028999999999999998</v>
      </c>
      <c r="R146" s="239">
        <f>Q146*H146</f>
        <v>0.23199999999999998</v>
      </c>
      <c r="S146" s="239">
        <v>0</v>
      </c>
      <c r="T146" s="24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1" t="s">
        <v>144</v>
      </c>
      <c r="AT146" s="241" t="s">
        <v>141</v>
      </c>
      <c r="AU146" s="241" t="s">
        <v>88</v>
      </c>
      <c r="AY146" s="14" t="s">
        <v>120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4" t="s">
        <v>86</v>
      </c>
      <c r="BK146" s="242">
        <f>ROUND(I146*H146,2)</f>
        <v>0</v>
      </c>
      <c r="BL146" s="14" t="s">
        <v>128</v>
      </c>
      <c r="BM146" s="241" t="s">
        <v>206</v>
      </c>
    </row>
    <row r="147" s="2" customFormat="1" ht="24" customHeight="1">
      <c r="A147" s="35"/>
      <c r="B147" s="36"/>
      <c r="C147" s="229" t="s">
        <v>207</v>
      </c>
      <c r="D147" s="229" t="s">
        <v>124</v>
      </c>
      <c r="E147" s="230" t="s">
        <v>208</v>
      </c>
      <c r="F147" s="231" t="s">
        <v>209</v>
      </c>
      <c r="G147" s="232" t="s">
        <v>127</v>
      </c>
      <c r="H147" s="233">
        <v>4</v>
      </c>
      <c r="I147" s="234"/>
      <c r="J147" s="235">
        <f>ROUND(I147*H147,2)</f>
        <v>0</v>
      </c>
      <c r="K147" s="236"/>
      <c r="L147" s="41"/>
      <c r="M147" s="237" t="s">
        <v>1</v>
      </c>
      <c r="N147" s="238" t="s">
        <v>43</v>
      </c>
      <c r="O147" s="88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1" t="s">
        <v>128</v>
      </c>
      <c r="AT147" s="241" t="s">
        <v>124</v>
      </c>
      <c r="AU147" s="241" t="s">
        <v>88</v>
      </c>
      <c r="AY147" s="14" t="s">
        <v>120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4" t="s">
        <v>86</v>
      </c>
      <c r="BK147" s="242">
        <f>ROUND(I147*H147,2)</f>
        <v>0</v>
      </c>
      <c r="BL147" s="14" t="s">
        <v>128</v>
      </c>
      <c r="BM147" s="241" t="s">
        <v>210</v>
      </c>
    </row>
    <row r="148" s="2" customFormat="1" ht="24" customHeight="1">
      <c r="A148" s="35"/>
      <c r="B148" s="36"/>
      <c r="C148" s="229" t="s">
        <v>211</v>
      </c>
      <c r="D148" s="229" t="s">
        <v>124</v>
      </c>
      <c r="E148" s="230" t="s">
        <v>212</v>
      </c>
      <c r="F148" s="231" t="s">
        <v>213</v>
      </c>
      <c r="G148" s="232" t="s">
        <v>127</v>
      </c>
      <c r="H148" s="233">
        <v>4</v>
      </c>
      <c r="I148" s="234"/>
      <c r="J148" s="235">
        <f>ROUND(I148*H148,2)</f>
        <v>0</v>
      </c>
      <c r="K148" s="236"/>
      <c r="L148" s="41"/>
      <c r="M148" s="237" t="s">
        <v>1</v>
      </c>
      <c r="N148" s="238" t="s">
        <v>43</v>
      </c>
      <c r="O148" s="88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1" t="s">
        <v>128</v>
      </c>
      <c r="AT148" s="241" t="s">
        <v>124</v>
      </c>
      <c r="AU148" s="241" t="s">
        <v>88</v>
      </c>
      <c r="AY148" s="14" t="s">
        <v>120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4" t="s">
        <v>86</v>
      </c>
      <c r="BK148" s="242">
        <f>ROUND(I148*H148,2)</f>
        <v>0</v>
      </c>
      <c r="BL148" s="14" t="s">
        <v>128</v>
      </c>
      <c r="BM148" s="241" t="s">
        <v>214</v>
      </c>
    </row>
    <row r="149" s="2" customFormat="1" ht="24" customHeight="1">
      <c r="A149" s="35"/>
      <c r="B149" s="36"/>
      <c r="C149" s="229" t="s">
        <v>215</v>
      </c>
      <c r="D149" s="229" t="s">
        <v>124</v>
      </c>
      <c r="E149" s="230" t="s">
        <v>216</v>
      </c>
      <c r="F149" s="231" t="s">
        <v>217</v>
      </c>
      <c r="G149" s="232" t="s">
        <v>127</v>
      </c>
      <c r="H149" s="233">
        <v>2</v>
      </c>
      <c r="I149" s="234"/>
      <c r="J149" s="235">
        <f>ROUND(I149*H149,2)</f>
        <v>0</v>
      </c>
      <c r="K149" s="236"/>
      <c r="L149" s="41"/>
      <c r="M149" s="237" t="s">
        <v>1</v>
      </c>
      <c r="N149" s="238" t="s">
        <v>43</v>
      </c>
      <c r="O149" s="88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1" t="s">
        <v>128</v>
      </c>
      <c r="AT149" s="241" t="s">
        <v>124</v>
      </c>
      <c r="AU149" s="241" t="s">
        <v>88</v>
      </c>
      <c r="AY149" s="14" t="s">
        <v>120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4" t="s">
        <v>86</v>
      </c>
      <c r="BK149" s="242">
        <f>ROUND(I149*H149,2)</f>
        <v>0</v>
      </c>
      <c r="BL149" s="14" t="s">
        <v>128</v>
      </c>
      <c r="BM149" s="241" t="s">
        <v>218</v>
      </c>
    </row>
    <row r="150" s="2" customFormat="1" ht="24" customHeight="1">
      <c r="A150" s="35"/>
      <c r="B150" s="36"/>
      <c r="C150" s="229" t="s">
        <v>219</v>
      </c>
      <c r="D150" s="229" t="s">
        <v>124</v>
      </c>
      <c r="E150" s="230" t="s">
        <v>220</v>
      </c>
      <c r="F150" s="231" t="s">
        <v>221</v>
      </c>
      <c r="G150" s="232" t="s">
        <v>127</v>
      </c>
      <c r="H150" s="233">
        <v>2</v>
      </c>
      <c r="I150" s="234"/>
      <c r="J150" s="235">
        <f>ROUND(I150*H150,2)</f>
        <v>0</v>
      </c>
      <c r="K150" s="236"/>
      <c r="L150" s="41"/>
      <c r="M150" s="237" t="s">
        <v>1</v>
      </c>
      <c r="N150" s="238" t="s">
        <v>43</v>
      </c>
      <c r="O150" s="88"/>
      <c r="P150" s="239">
        <f>O150*H150</f>
        <v>0</v>
      </c>
      <c r="Q150" s="239">
        <v>0.055109999999999999</v>
      </c>
      <c r="R150" s="239">
        <f>Q150*H150</f>
        <v>0.11022</v>
      </c>
      <c r="S150" s="239">
        <v>0</v>
      </c>
      <c r="T150" s="24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1" t="s">
        <v>128</v>
      </c>
      <c r="AT150" s="241" t="s">
        <v>124</v>
      </c>
      <c r="AU150" s="241" t="s">
        <v>88</v>
      </c>
      <c r="AY150" s="14" t="s">
        <v>120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4" t="s">
        <v>86</v>
      </c>
      <c r="BK150" s="242">
        <f>ROUND(I150*H150,2)</f>
        <v>0</v>
      </c>
      <c r="BL150" s="14" t="s">
        <v>128</v>
      </c>
      <c r="BM150" s="241" t="s">
        <v>222</v>
      </c>
    </row>
    <row r="151" s="2" customFormat="1" ht="24" customHeight="1">
      <c r="A151" s="35"/>
      <c r="B151" s="36"/>
      <c r="C151" s="229" t="s">
        <v>223</v>
      </c>
      <c r="D151" s="229" t="s">
        <v>124</v>
      </c>
      <c r="E151" s="230" t="s">
        <v>224</v>
      </c>
      <c r="F151" s="231" t="s">
        <v>225</v>
      </c>
      <c r="G151" s="232" t="s">
        <v>127</v>
      </c>
      <c r="H151" s="233">
        <v>2</v>
      </c>
      <c r="I151" s="234"/>
      <c r="J151" s="235">
        <f>ROUND(I151*H151,2)</f>
        <v>0</v>
      </c>
      <c r="K151" s="236"/>
      <c r="L151" s="41"/>
      <c r="M151" s="237" t="s">
        <v>1</v>
      </c>
      <c r="N151" s="238" t="s">
        <v>43</v>
      </c>
      <c r="O151" s="88"/>
      <c r="P151" s="239">
        <f>O151*H151</f>
        <v>0</v>
      </c>
      <c r="Q151" s="239">
        <v>0.080490000000000006</v>
      </c>
      <c r="R151" s="239">
        <f>Q151*H151</f>
        <v>0.16098000000000001</v>
      </c>
      <c r="S151" s="239">
        <v>0</v>
      </c>
      <c r="T151" s="24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1" t="s">
        <v>128</v>
      </c>
      <c r="AT151" s="241" t="s">
        <v>124</v>
      </c>
      <c r="AU151" s="241" t="s">
        <v>88</v>
      </c>
      <c r="AY151" s="14" t="s">
        <v>120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4" t="s">
        <v>86</v>
      </c>
      <c r="BK151" s="242">
        <f>ROUND(I151*H151,2)</f>
        <v>0</v>
      </c>
      <c r="BL151" s="14" t="s">
        <v>128</v>
      </c>
      <c r="BM151" s="241" t="s">
        <v>226</v>
      </c>
    </row>
    <row r="152" s="2" customFormat="1" ht="16.5" customHeight="1">
      <c r="A152" s="35"/>
      <c r="B152" s="36"/>
      <c r="C152" s="229" t="s">
        <v>227</v>
      </c>
      <c r="D152" s="229" t="s">
        <v>124</v>
      </c>
      <c r="E152" s="230" t="s">
        <v>228</v>
      </c>
      <c r="F152" s="231" t="s">
        <v>229</v>
      </c>
      <c r="G152" s="232" t="s">
        <v>127</v>
      </c>
      <c r="H152" s="233">
        <v>8</v>
      </c>
      <c r="I152" s="234"/>
      <c r="J152" s="235">
        <f>ROUND(I152*H152,2)</f>
        <v>0</v>
      </c>
      <c r="K152" s="236"/>
      <c r="L152" s="41"/>
      <c r="M152" s="237" t="s">
        <v>1</v>
      </c>
      <c r="N152" s="238" t="s">
        <v>43</v>
      </c>
      <c r="O152" s="88"/>
      <c r="P152" s="239">
        <f>O152*H152</f>
        <v>0</v>
      </c>
      <c r="Q152" s="239">
        <v>4.0000000000000003E-05</v>
      </c>
      <c r="R152" s="239">
        <f>Q152*H152</f>
        <v>0.00032000000000000003</v>
      </c>
      <c r="S152" s="239">
        <v>0.0070499999999999998</v>
      </c>
      <c r="T152" s="240">
        <f>S152*H152</f>
        <v>0.056399999999999999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1" t="s">
        <v>128</v>
      </c>
      <c r="AT152" s="241" t="s">
        <v>124</v>
      </c>
      <c r="AU152" s="241" t="s">
        <v>88</v>
      </c>
      <c r="AY152" s="14" t="s">
        <v>120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4" t="s">
        <v>86</v>
      </c>
      <c r="BK152" s="242">
        <f>ROUND(I152*H152,2)</f>
        <v>0</v>
      </c>
      <c r="BL152" s="14" t="s">
        <v>128</v>
      </c>
      <c r="BM152" s="241" t="s">
        <v>230</v>
      </c>
    </row>
    <row r="153" s="2" customFormat="1" ht="16.5" customHeight="1">
      <c r="A153" s="35"/>
      <c r="B153" s="36"/>
      <c r="C153" s="229" t="s">
        <v>231</v>
      </c>
      <c r="D153" s="229" t="s">
        <v>124</v>
      </c>
      <c r="E153" s="230" t="s">
        <v>232</v>
      </c>
      <c r="F153" s="231" t="s">
        <v>233</v>
      </c>
      <c r="G153" s="232" t="s">
        <v>127</v>
      </c>
      <c r="H153" s="233">
        <v>8</v>
      </c>
      <c r="I153" s="234"/>
      <c r="J153" s="235">
        <f>ROUND(I153*H153,2)</f>
        <v>0</v>
      </c>
      <c r="K153" s="236"/>
      <c r="L153" s="41"/>
      <c r="M153" s="237" t="s">
        <v>1</v>
      </c>
      <c r="N153" s="238" t="s">
        <v>43</v>
      </c>
      <c r="O153" s="88"/>
      <c r="P153" s="239">
        <f>O153*H153</f>
        <v>0</v>
      </c>
      <c r="Q153" s="239">
        <v>0.0016299999999999999</v>
      </c>
      <c r="R153" s="239">
        <f>Q153*H153</f>
        <v>0.01304</v>
      </c>
      <c r="S153" s="239">
        <v>0</v>
      </c>
      <c r="T153" s="24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1" t="s">
        <v>128</v>
      </c>
      <c r="AT153" s="241" t="s">
        <v>124</v>
      </c>
      <c r="AU153" s="241" t="s">
        <v>88</v>
      </c>
      <c r="AY153" s="14" t="s">
        <v>120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4" t="s">
        <v>86</v>
      </c>
      <c r="BK153" s="242">
        <f>ROUND(I153*H153,2)</f>
        <v>0</v>
      </c>
      <c r="BL153" s="14" t="s">
        <v>128</v>
      </c>
      <c r="BM153" s="241" t="s">
        <v>234</v>
      </c>
    </row>
    <row r="154" s="2" customFormat="1" ht="24" customHeight="1">
      <c r="A154" s="35"/>
      <c r="B154" s="36"/>
      <c r="C154" s="229" t="s">
        <v>235</v>
      </c>
      <c r="D154" s="229" t="s">
        <v>124</v>
      </c>
      <c r="E154" s="230" t="s">
        <v>236</v>
      </c>
      <c r="F154" s="231" t="s">
        <v>237</v>
      </c>
      <c r="G154" s="232" t="s">
        <v>138</v>
      </c>
      <c r="H154" s="233">
        <v>239</v>
      </c>
      <c r="I154" s="234"/>
      <c r="J154" s="235">
        <f>ROUND(I154*H154,2)</f>
        <v>0</v>
      </c>
      <c r="K154" s="236"/>
      <c r="L154" s="41"/>
      <c r="M154" s="237" t="s">
        <v>1</v>
      </c>
      <c r="N154" s="238" t="s">
        <v>43</v>
      </c>
      <c r="O154" s="88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1" t="s">
        <v>128</v>
      </c>
      <c r="AT154" s="241" t="s">
        <v>124</v>
      </c>
      <c r="AU154" s="241" t="s">
        <v>88</v>
      </c>
      <c r="AY154" s="14" t="s">
        <v>120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4" t="s">
        <v>86</v>
      </c>
      <c r="BK154" s="242">
        <f>ROUND(I154*H154,2)</f>
        <v>0</v>
      </c>
      <c r="BL154" s="14" t="s">
        <v>128</v>
      </c>
      <c r="BM154" s="241" t="s">
        <v>238</v>
      </c>
    </row>
    <row r="155" s="2" customFormat="1" ht="24" customHeight="1">
      <c r="A155" s="35"/>
      <c r="B155" s="36"/>
      <c r="C155" s="229" t="s">
        <v>239</v>
      </c>
      <c r="D155" s="229" t="s">
        <v>124</v>
      </c>
      <c r="E155" s="230" t="s">
        <v>240</v>
      </c>
      <c r="F155" s="231" t="s">
        <v>241</v>
      </c>
      <c r="G155" s="232" t="s">
        <v>138</v>
      </c>
      <c r="H155" s="233">
        <v>75</v>
      </c>
      <c r="I155" s="234"/>
      <c r="J155" s="235">
        <f>ROUND(I155*H155,2)</f>
        <v>0</v>
      </c>
      <c r="K155" s="236"/>
      <c r="L155" s="41"/>
      <c r="M155" s="237" t="s">
        <v>1</v>
      </c>
      <c r="N155" s="238" t="s">
        <v>43</v>
      </c>
      <c r="O155" s="88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1" t="s">
        <v>128</v>
      </c>
      <c r="AT155" s="241" t="s">
        <v>124</v>
      </c>
      <c r="AU155" s="241" t="s">
        <v>88</v>
      </c>
      <c r="AY155" s="14" t="s">
        <v>120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4" t="s">
        <v>86</v>
      </c>
      <c r="BK155" s="242">
        <f>ROUND(I155*H155,2)</f>
        <v>0</v>
      </c>
      <c r="BL155" s="14" t="s">
        <v>128</v>
      </c>
      <c r="BM155" s="241" t="s">
        <v>242</v>
      </c>
    </row>
    <row r="156" s="2" customFormat="1" ht="24" customHeight="1">
      <c r="A156" s="35"/>
      <c r="B156" s="36"/>
      <c r="C156" s="229" t="s">
        <v>243</v>
      </c>
      <c r="D156" s="229" t="s">
        <v>124</v>
      </c>
      <c r="E156" s="230" t="s">
        <v>244</v>
      </c>
      <c r="F156" s="231" t="s">
        <v>245</v>
      </c>
      <c r="G156" s="232" t="s">
        <v>127</v>
      </c>
      <c r="H156" s="233">
        <v>50</v>
      </c>
      <c r="I156" s="234"/>
      <c r="J156" s="235">
        <f>ROUND(I156*H156,2)</f>
        <v>0</v>
      </c>
      <c r="K156" s="236"/>
      <c r="L156" s="41"/>
      <c r="M156" s="237" t="s">
        <v>1</v>
      </c>
      <c r="N156" s="238" t="s">
        <v>43</v>
      </c>
      <c r="O156" s="88"/>
      <c r="P156" s="239">
        <f>O156*H156</f>
        <v>0</v>
      </c>
      <c r="Q156" s="239">
        <v>0</v>
      </c>
      <c r="R156" s="239">
        <f>Q156*H156</f>
        <v>0</v>
      </c>
      <c r="S156" s="239">
        <v>0.00068000000000000005</v>
      </c>
      <c r="T156" s="240">
        <f>S156*H156</f>
        <v>0.034000000000000002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1" t="s">
        <v>128</v>
      </c>
      <c r="AT156" s="241" t="s">
        <v>124</v>
      </c>
      <c r="AU156" s="241" t="s">
        <v>88</v>
      </c>
      <c r="AY156" s="14" t="s">
        <v>120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4" t="s">
        <v>86</v>
      </c>
      <c r="BK156" s="242">
        <f>ROUND(I156*H156,2)</f>
        <v>0</v>
      </c>
      <c r="BL156" s="14" t="s">
        <v>128</v>
      </c>
      <c r="BM156" s="241" t="s">
        <v>246</v>
      </c>
    </row>
    <row r="157" s="2" customFormat="1" ht="16.5" customHeight="1">
      <c r="A157" s="35"/>
      <c r="B157" s="36"/>
      <c r="C157" s="229" t="s">
        <v>247</v>
      </c>
      <c r="D157" s="229" t="s">
        <v>124</v>
      </c>
      <c r="E157" s="230" t="s">
        <v>248</v>
      </c>
      <c r="F157" s="231" t="s">
        <v>249</v>
      </c>
      <c r="G157" s="232" t="s">
        <v>138</v>
      </c>
      <c r="H157" s="233">
        <v>320</v>
      </c>
      <c r="I157" s="234"/>
      <c r="J157" s="235">
        <f>ROUND(I157*H157,2)</f>
        <v>0</v>
      </c>
      <c r="K157" s="236"/>
      <c r="L157" s="41"/>
      <c r="M157" s="237" t="s">
        <v>1</v>
      </c>
      <c r="N157" s="238" t="s">
        <v>43</v>
      </c>
      <c r="O157" s="88"/>
      <c r="P157" s="239">
        <f>O157*H157</f>
        <v>0</v>
      </c>
      <c r="Q157" s="239">
        <v>0</v>
      </c>
      <c r="R157" s="239">
        <f>Q157*H157</f>
        <v>0</v>
      </c>
      <c r="S157" s="239">
        <v>0.00364</v>
      </c>
      <c r="T157" s="240">
        <f>S157*H157</f>
        <v>1.1648000000000001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1" t="s">
        <v>128</v>
      </c>
      <c r="AT157" s="241" t="s">
        <v>124</v>
      </c>
      <c r="AU157" s="241" t="s">
        <v>88</v>
      </c>
      <c r="AY157" s="14" t="s">
        <v>120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4" t="s">
        <v>86</v>
      </c>
      <c r="BK157" s="242">
        <f>ROUND(I157*H157,2)</f>
        <v>0</v>
      </c>
      <c r="BL157" s="14" t="s">
        <v>128</v>
      </c>
      <c r="BM157" s="241" t="s">
        <v>250</v>
      </c>
    </row>
    <row r="158" s="2" customFormat="1" ht="24" customHeight="1">
      <c r="A158" s="35"/>
      <c r="B158" s="36"/>
      <c r="C158" s="229" t="s">
        <v>251</v>
      </c>
      <c r="D158" s="229" t="s">
        <v>124</v>
      </c>
      <c r="E158" s="230" t="s">
        <v>252</v>
      </c>
      <c r="F158" s="231" t="s">
        <v>253</v>
      </c>
      <c r="G158" s="232" t="s">
        <v>169</v>
      </c>
      <c r="H158" s="233">
        <v>2</v>
      </c>
      <c r="I158" s="234"/>
      <c r="J158" s="235">
        <f>ROUND(I158*H158,2)</f>
        <v>0</v>
      </c>
      <c r="K158" s="236"/>
      <c r="L158" s="41"/>
      <c r="M158" s="237" t="s">
        <v>1</v>
      </c>
      <c r="N158" s="238" t="s">
        <v>43</v>
      </c>
      <c r="O158" s="88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1" t="s">
        <v>128</v>
      </c>
      <c r="AT158" s="241" t="s">
        <v>124</v>
      </c>
      <c r="AU158" s="241" t="s">
        <v>88</v>
      </c>
      <c r="AY158" s="14" t="s">
        <v>120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4" t="s">
        <v>86</v>
      </c>
      <c r="BK158" s="242">
        <f>ROUND(I158*H158,2)</f>
        <v>0</v>
      </c>
      <c r="BL158" s="14" t="s">
        <v>128</v>
      </c>
      <c r="BM158" s="241" t="s">
        <v>254</v>
      </c>
    </row>
    <row r="159" s="2" customFormat="1" ht="24" customHeight="1">
      <c r="A159" s="35"/>
      <c r="B159" s="36"/>
      <c r="C159" s="229" t="s">
        <v>255</v>
      </c>
      <c r="D159" s="229" t="s">
        <v>124</v>
      </c>
      <c r="E159" s="230" t="s">
        <v>256</v>
      </c>
      <c r="F159" s="231" t="s">
        <v>257</v>
      </c>
      <c r="G159" s="232" t="s">
        <v>169</v>
      </c>
      <c r="H159" s="233">
        <v>3.2000000000000002</v>
      </c>
      <c r="I159" s="234"/>
      <c r="J159" s="235">
        <f>ROUND(I159*H159,2)</f>
        <v>0</v>
      </c>
      <c r="K159" s="236"/>
      <c r="L159" s="41"/>
      <c r="M159" s="237" t="s">
        <v>1</v>
      </c>
      <c r="N159" s="238" t="s">
        <v>43</v>
      </c>
      <c r="O159" s="88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1" t="s">
        <v>128</v>
      </c>
      <c r="AT159" s="241" t="s">
        <v>124</v>
      </c>
      <c r="AU159" s="241" t="s">
        <v>88</v>
      </c>
      <c r="AY159" s="14" t="s">
        <v>120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4" t="s">
        <v>86</v>
      </c>
      <c r="BK159" s="242">
        <f>ROUND(I159*H159,2)</f>
        <v>0</v>
      </c>
      <c r="BL159" s="14" t="s">
        <v>128</v>
      </c>
      <c r="BM159" s="241" t="s">
        <v>258</v>
      </c>
    </row>
    <row r="160" s="2" customFormat="1" ht="24" customHeight="1">
      <c r="A160" s="35"/>
      <c r="B160" s="36"/>
      <c r="C160" s="229" t="s">
        <v>259</v>
      </c>
      <c r="D160" s="229" t="s">
        <v>124</v>
      </c>
      <c r="E160" s="230" t="s">
        <v>260</v>
      </c>
      <c r="F160" s="231" t="s">
        <v>261</v>
      </c>
      <c r="G160" s="232" t="s">
        <v>169</v>
      </c>
      <c r="H160" s="233">
        <v>3.2000000000000002</v>
      </c>
      <c r="I160" s="234"/>
      <c r="J160" s="235">
        <f>ROUND(I160*H160,2)</f>
        <v>0</v>
      </c>
      <c r="K160" s="236"/>
      <c r="L160" s="41"/>
      <c r="M160" s="237" t="s">
        <v>1</v>
      </c>
      <c r="N160" s="238" t="s">
        <v>43</v>
      </c>
      <c r="O160" s="88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1" t="s">
        <v>128</v>
      </c>
      <c r="AT160" s="241" t="s">
        <v>124</v>
      </c>
      <c r="AU160" s="241" t="s">
        <v>88</v>
      </c>
      <c r="AY160" s="14" t="s">
        <v>120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4" t="s">
        <v>86</v>
      </c>
      <c r="BK160" s="242">
        <f>ROUND(I160*H160,2)</f>
        <v>0</v>
      </c>
      <c r="BL160" s="14" t="s">
        <v>128</v>
      </c>
      <c r="BM160" s="241" t="s">
        <v>262</v>
      </c>
    </row>
    <row r="161" s="12" customFormat="1" ht="22.8" customHeight="1">
      <c r="A161" s="12"/>
      <c r="B161" s="213"/>
      <c r="C161" s="214"/>
      <c r="D161" s="215" t="s">
        <v>77</v>
      </c>
      <c r="E161" s="227" t="s">
        <v>263</v>
      </c>
      <c r="F161" s="227" t="s">
        <v>264</v>
      </c>
      <c r="G161" s="214"/>
      <c r="H161" s="214"/>
      <c r="I161" s="217"/>
      <c r="J161" s="228">
        <f>BK161</f>
        <v>0</v>
      </c>
      <c r="K161" s="214"/>
      <c r="L161" s="219"/>
      <c r="M161" s="220"/>
      <c r="N161" s="221"/>
      <c r="O161" s="221"/>
      <c r="P161" s="222">
        <f>SUM(P162:P175)</f>
        <v>0</v>
      </c>
      <c r="Q161" s="221"/>
      <c r="R161" s="222">
        <f>SUM(R162:R175)</f>
        <v>0.43452000000000007</v>
      </c>
      <c r="S161" s="221"/>
      <c r="T161" s="223">
        <f>SUM(T162:T175)</f>
        <v>0.46799999999999997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88</v>
      </c>
      <c r="AT161" s="225" t="s">
        <v>77</v>
      </c>
      <c r="AU161" s="225" t="s">
        <v>86</v>
      </c>
      <c r="AY161" s="224" t="s">
        <v>120</v>
      </c>
      <c r="BK161" s="226">
        <f>SUM(BK162:BK175)</f>
        <v>0</v>
      </c>
    </row>
    <row r="162" s="2" customFormat="1" ht="24" customHeight="1">
      <c r="A162" s="35"/>
      <c r="B162" s="36"/>
      <c r="C162" s="229" t="s">
        <v>144</v>
      </c>
      <c r="D162" s="229" t="s">
        <v>124</v>
      </c>
      <c r="E162" s="230" t="s">
        <v>265</v>
      </c>
      <c r="F162" s="231" t="s">
        <v>266</v>
      </c>
      <c r="G162" s="232" t="s">
        <v>127</v>
      </c>
      <c r="H162" s="233">
        <v>12</v>
      </c>
      <c r="I162" s="234"/>
      <c r="J162" s="235">
        <f>ROUND(I162*H162,2)</f>
        <v>0</v>
      </c>
      <c r="K162" s="236"/>
      <c r="L162" s="41"/>
      <c r="M162" s="237" t="s">
        <v>1</v>
      </c>
      <c r="N162" s="238" t="s">
        <v>43</v>
      </c>
      <c r="O162" s="88"/>
      <c r="P162" s="239">
        <f>O162*H162</f>
        <v>0</v>
      </c>
      <c r="Q162" s="239">
        <v>2.0000000000000002E-05</v>
      </c>
      <c r="R162" s="239">
        <f>Q162*H162</f>
        <v>0.00024000000000000003</v>
      </c>
      <c r="S162" s="239">
        <v>0.039</v>
      </c>
      <c r="T162" s="240">
        <f>S162*H162</f>
        <v>0.46799999999999997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1" t="s">
        <v>128</v>
      </c>
      <c r="AT162" s="241" t="s">
        <v>124</v>
      </c>
      <c r="AU162" s="241" t="s">
        <v>88</v>
      </c>
      <c r="AY162" s="14" t="s">
        <v>120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4" t="s">
        <v>86</v>
      </c>
      <c r="BK162" s="242">
        <f>ROUND(I162*H162,2)</f>
        <v>0</v>
      </c>
      <c r="BL162" s="14" t="s">
        <v>128</v>
      </c>
      <c r="BM162" s="241" t="s">
        <v>267</v>
      </c>
    </row>
    <row r="163" s="2" customFormat="1" ht="24" customHeight="1">
      <c r="A163" s="35"/>
      <c r="B163" s="36"/>
      <c r="C163" s="229" t="s">
        <v>268</v>
      </c>
      <c r="D163" s="229" t="s">
        <v>124</v>
      </c>
      <c r="E163" s="230" t="s">
        <v>269</v>
      </c>
      <c r="F163" s="231" t="s">
        <v>270</v>
      </c>
      <c r="G163" s="232" t="s">
        <v>271</v>
      </c>
      <c r="H163" s="233">
        <v>4</v>
      </c>
      <c r="I163" s="234"/>
      <c r="J163" s="235">
        <f>ROUND(I163*H163,2)</f>
        <v>0</v>
      </c>
      <c r="K163" s="236"/>
      <c r="L163" s="41"/>
      <c r="M163" s="237" t="s">
        <v>1</v>
      </c>
      <c r="N163" s="238" t="s">
        <v>43</v>
      </c>
      <c r="O163" s="88"/>
      <c r="P163" s="239">
        <f>O163*H163</f>
        <v>0</v>
      </c>
      <c r="Q163" s="239">
        <v>0.0093900000000000008</v>
      </c>
      <c r="R163" s="239">
        <f>Q163*H163</f>
        <v>0.037560000000000003</v>
      </c>
      <c r="S163" s="239">
        <v>0</v>
      </c>
      <c r="T163" s="24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1" t="s">
        <v>128</v>
      </c>
      <c r="AT163" s="241" t="s">
        <v>124</v>
      </c>
      <c r="AU163" s="241" t="s">
        <v>88</v>
      </c>
      <c r="AY163" s="14" t="s">
        <v>120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4" t="s">
        <v>86</v>
      </c>
      <c r="BK163" s="242">
        <f>ROUND(I163*H163,2)</f>
        <v>0</v>
      </c>
      <c r="BL163" s="14" t="s">
        <v>128</v>
      </c>
      <c r="BM163" s="241" t="s">
        <v>272</v>
      </c>
    </row>
    <row r="164" s="2" customFormat="1" ht="24" customHeight="1">
      <c r="A164" s="35"/>
      <c r="B164" s="36"/>
      <c r="C164" s="229" t="s">
        <v>8</v>
      </c>
      <c r="D164" s="229" t="s">
        <v>124</v>
      </c>
      <c r="E164" s="230" t="s">
        <v>273</v>
      </c>
      <c r="F164" s="231" t="s">
        <v>274</v>
      </c>
      <c r="G164" s="232" t="s">
        <v>271</v>
      </c>
      <c r="H164" s="233">
        <v>4</v>
      </c>
      <c r="I164" s="234"/>
      <c r="J164" s="235">
        <f>ROUND(I164*H164,2)</f>
        <v>0</v>
      </c>
      <c r="K164" s="236"/>
      <c r="L164" s="41"/>
      <c r="M164" s="237" t="s">
        <v>1</v>
      </c>
      <c r="N164" s="238" t="s">
        <v>43</v>
      </c>
      <c r="O164" s="88"/>
      <c r="P164" s="239">
        <f>O164*H164</f>
        <v>0</v>
      </c>
      <c r="Q164" s="239">
        <v>0.01149</v>
      </c>
      <c r="R164" s="239">
        <f>Q164*H164</f>
        <v>0.045960000000000001</v>
      </c>
      <c r="S164" s="239">
        <v>0</v>
      </c>
      <c r="T164" s="24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1" t="s">
        <v>128</v>
      </c>
      <c r="AT164" s="241" t="s">
        <v>124</v>
      </c>
      <c r="AU164" s="241" t="s">
        <v>88</v>
      </c>
      <c r="AY164" s="14" t="s">
        <v>120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4" t="s">
        <v>86</v>
      </c>
      <c r="BK164" s="242">
        <f>ROUND(I164*H164,2)</f>
        <v>0</v>
      </c>
      <c r="BL164" s="14" t="s">
        <v>128</v>
      </c>
      <c r="BM164" s="241" t="s">
        <v>275</v>
      </c>
    </row>
    <row r="165" s="2" customFormat="1" ht="24" customHeight="1">
      <c r="A165" s="35"/>
      <c r="B165" s="36"/>
      <c r="C165" s="229" t="s">
        <v>128</v>
      </c>
      <c r="D165" s="229" t="s">
        <v>124</v>
      </c>
      <c r="E165" s="230" t="s">
        <v>276</v>
      </c>
      <c r="F165" s="231" t="s">
        <v>277</v>
      </c>
      <c r="G165" s="232" t="s">
        <v>271</v>
      </c>
      <c r="H165" s="233">
        <v>4</v>
      </c>
      <c r="I165" s="234"/>
      <c r="J165" s="235">
        <f>ROUND(I165*H165,2)</f>
        <v>0</v>
      </c>
      <c r="K165" s="236"/>
      <c r="L165" s="41"/>
      <c r="M165" s="237" t="s">
        <v>1</v>
      </c>
      <c r="N165" s="238" t="s">
        <v>43</v>
      </c>
      <c r="O165" s="88"/>
      <c r="P165" s="239">
        <f>O165*H165</f>
        <v>0</v>
      </c>
      <c r="Q165" s="239">
        <v>0.01362</v>
      </c>
      <c r="R165" s="239">
        <f>Q165*H165</f>
        <v>0.054480000000000001</v>
      </c>
      <c r="S165" s="239">
        <v>0</v>
      </c>
      <c r="T165" s="24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1" t="s">
        <v>128</v>
      </c>
      <c r="AT165" s="241" t="s">
        <v>124</v>
      </c>
      <c r="AU165" s="241" t="s">
        <v>88</v>
      </c>
      <c r="AY165" s="14" t="s">
        <v>120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4" t="s">
        <v>86</v>
      </c>
      <c r="BK165" s="242">
        <f>ROUND(I165*H165,2)</f>
        <v>0</v>
      </c>
      <c r="BL165" s="14" t="s">
        <v>128</v>
      </c>
      <c r="BM165" s="241" t="s">
        <v>278</v>
      </c>
    </row>
    <row r="166" s="2" customFormat="1" ht="16.5" customHeight="1">
      <c r="A166" s="35"/>
      <c r="B166" s="36"/>
      <c r="C166" s="229" t="s">
        <v>279</v>
      </c>
      <c r="D166" s="229" t="s">
        <v>124</v>
      </c>
      <c r="E166" s="230" t="s">
        <v>280</v>
      </c>
      <c r="F166" s="231" t="s">
        <v>281</v>
      </c>
      <c r="G166" s="232" t="s">
        <v>271</v>
      </c>
      <c r="H166" s="233">
        <v>4</v>
      </c>
      <c r="I166" s="234"/>
      <c r="J166" s="235">
        <f>ROUND(I166*H166,2)</f>
        <v>0</v>
      </c>
      <c r="K166" s="236"/>
      <c r="L166" s="41"/>
      <c r="M166" s="237" t="s">
        <v>1</v>
      </c>
      <c r="N166" s="238" t="s">
        <v>43</v>
      </c>
      <c r="O166" s="88"/>
      <c r="P166" s="239">
        <f>O166*H166</f>
        <v>0</v>
      </c>
      <c r="Q166" s="239">
        <v>0.0084499999999999992</v>
      </c>
      <c r="R166" s="239">
        <f>Q166*H166</f>
        <v>0.033799999999999997</v>
      </c>
      <c r="S166" s="239">
        <v>0</v>
      </c>
      <c r="T166" s="24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1" t="s">
        <v>128</v>
      </c>
      <c r="AT166" s="241" t="s">
        <v>124</v>
      </c>
      <c r="AU166" s="241" t="s">
        <v>88</v>
      </c>
      <c r="AY166" s="14" t="s">
        <v>120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4" t="s">
        <v>86</v>
      </c>
      <c r="BK166" s="242">
        <f>ROUND(I166*H166,2)</f>
        <v>0</v>
      </c>
      <c r="BL166" s="14" t="s">
        <v>128</v>
      </c>
      <c r="BM166" s="241" t="s">
        <v>282</v>
      </c>
    </row>
    <row r="167" s="2" customFormat="1" ht="16.5" customHeight="1">
      <c r="A167" s="35"/>
      <c r="B167" s="36"/>
      <c r="C167" s="229" t="s">
        <v>283</v>
      </c>
      <c r="D167" s="229" t="s">
        <v>124</v>
      </c>
      <c r="E167" s="230" t="s">
        <v>284</v>
      </c>
      <c r="F167" s="231" t="s">
        <v>285</v>
      </c>
      <c r="G167" s="232" t="s">
        <v>271</v>
      </c>
      <c r="H167" s="233">
        <v>4</v>
      </c>
      <c r="I167" s="234"/>
      <c r="J167" s="235">
        <f>ROUND(I167*H167,2)</f>
        <v>0</v>
      </c>
      <c r="K167" s="236"/>
      <c r="L167" s="41"/>
      <c r="M167" s="237" t="s">
        <v>1</v>
      </c>
      <c r="N167" s="238" t="s">
        <v>43</v>
      </c>
      <c r="O167" s="88"/>
      <c r="P167" s="239">
        <f>O167*H167</f>
        <v>0</v>
      </c>
      <c r="Q167" s="239">
        <v>0.0096299999999999997</v>
      </c>
      <c r="R167" s="239">
        <f>Q167*H167</f>
        <v>0.038519999999999999</v>
      </c>
      <c r="S167" s="239">
        <v>0</v>
      </c>
      <c r="T167" s="24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1" t="s">
        <v>128</v>
      </c>
      <c r="AT167" s="241" t="s">
        <v>124</v>
      </c>
      <c r="AU167" s="241" t="s">
        <v>88</v>
      </c>
      <c r="AY167" s="14" t="s">
        <v>120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4" t="s">
        <v>86</v>
      </c>
      <c r="BK167" s="242">
        <f>ROUND(I167*H167,2)</f>
        <v>0</v>
      </c>
      <c r="BL167" s="14" t="s">
        <v>128</v>
      </c>
      <c r="BM167" s="241" t="s">
        <v>286</v>
      </c>
    </row>
    <row r="168" s="2" customFormat="1" ht="16.5" customHeight="1">
      <c r="A168" s="35"/>
      <c r="B168" s="36"/>
      <c r="C168" s="229" t="s">
        <v>287</v>
      </c>
      <c r="D168" s="229" t="s">
        <v>124</v>
      </c>
      <c r="E168" s="230" t="s">
        <v>288</v>
      </c>
      <c r="F168" s="231" t="s">
        <v>289</v>
      </c>
      <c r="G168" s="232" t="s">
        <v>271</v>
      </c>
      <c r="H168" s="233">
        <v>4</v>
      </c>
      <c r="I168" s="234"/>
      <c r="J168" s="235">
        <f>ROUND(I168*H168,2)</f>
        <v>0</v>
      </c>
      <c r="K168" s="236"/>
      <c r="L168" s="41"/>
      <c r="M168" s="237" t="s">
        <v>1</v>
      </c>
      <c r="N168" s="238" t="s">
        <v>43</v>
      </c>
      <c r="O168" s="88"/>
      <c r="P168" s="239">
        <f>O168*H168</f>
        <v>0</v>
      </c>
      <c r="Q168" s="239">
        <v>0.011679999999999999</v>
      </c>
      <c r="R168" s="239">
        <f>Q168*H168</f>
        <v>0.046719999999999998</v>
      </c>
      <c r="S168" s="239">
        <v>0</v>
      </c>
      <c r="T168" s="24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1" t="s">
        <v>128</v>
      </c>
      <c r="AT168" s="241" t="s">
        <v>124</v>
      </c>
      <c r="AU168" s="241" t="s">
        <v>88</v>
      </c>
      <c r="AY168" s="14" t="s">
        <v>120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4" t="s">
        <v>86</v>
      </c>
      <c r="BK168" s="242">
        <f>ROUND(I168*H168,2)</f>
        <v>0</v>
      </c>
      <c r="BL168" s="14" t="s">
        <v>128</v>
      </c>
      <c r="BM168" s="241" t="s">
        <v>290</v>
      </c>
    </row>
    <row r="169" s="2" customFormat="1" ht="24" customHeight="1">
      <c r="A169" s="35"/>
      <c r="B169" s="36"/>
      <c r="C169" s="229" t="s">
        <v>291</v>
      </c>
      <c r="D169" s="229" t="s">
        <v>124</v>
      </c>
      <c r="E169" s="230" t="s">
        <v>292</v>
      </c>
      <c r="F169" s="231" t="s">
        <v>293</v>
      </c>
      <c r="G169" s="232" t="s">
        <v>271</v>
      </c>
      <c r="H169" s="233">
        <v>4</v>
      </c>
      <c r="I169" s="234"/>
      <c r="J169" s="235">
        <f>ROUND(I169*H169,2)</f>
        <v>0</v>
      </c>
      <c r="K169" s="236"/>
      <c r="L169" s="41"/>
      <c r="M169" s="237" t="s">
        <v>1</v>
      </c>
      <c r="N169" s="238" t="s">
        <v>43</v>
      </c>
      <c r="O169" s="88"/>
      <c r="P169" s="239">
        <f>O169*H169</f>
        <v>0</v>
      </c>
      <c r="Q169" s="239">
        <v>0.01191</v>
      </c>
      <c r="R169" s="239">
        <f>Q169*H169</f>
        <v>0.047640000000000002</v>
      </c>
      <c r="S169" s="239">
        <v>0</v>
      </c>
      <c r="T169" s="24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1" t="s">
        <v>128</v>
      </c>
      <c r="AT169" s="241" t="s">
        <v>124</v>
      </c>
      <c r="AU169" s="241" t="s">
        <v>88</v>
      </c>
      <c r="AY169" s="14" t="s">
        <v>120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4" t="s">
        <v>86</v>
      </c>
      <c r="BK169" s="242">
        <f>ROUND(I169*H169,2)</f>
        <v>0</v>
      </c>
      <c r="BL169" s="14" t="s">
        <v>128</v>
      </c>
      <c r="BM169" s="241" t="s">
        <v>294</v>
      </c>
    </row>
    <row r="170" s="2" customFormat="1" ht="24" customHeight="1">
      <c r="A170" s="35"/>
      <c r="B170" s="36"/>
      <c r="C170" s="229" t="s">
        <v>7</v>
      </c>
      <c r="D170" s="229" t="s">
        <v>124</v>
      </c>
      <c r="E170" s="230" t="s">
        <v>295</v>
      </c>
      <c r="F170" s="231" t="s">
        <v>296</v>
      </c>
      <c r="G170" s="232" t="s">
        <v>271</v>
      </c>
      <c r="H170" s="233">
        <v>4</v>
      </c>
      <c r="I170" s="234"/>
      <c r="J170" s="235">
        <f>ROUND(I170*H170,2)</f>
        <v>0</v>
      </c>
      <c r="K170" s="236"/>
      <c r="L170" s="41"/>
      <c r="M170" s="237" t="s">
        <v>1</v>
      </c>
      <c r="N170" s="238" t="s">
        <v>43</v>
      </c>
      <c r="O170" s="88"/>
      <c r="P170" s="239">
        <f>O170*H170</f>
        <v>0</v>
      </c>
      <c r="Q170" s="239">
        <v>0.014670000000000001</v>
      </c>
      <c r="R170" s="239">
        <f>Q170*H170</f>
        <v>0.058680000000000003</v>
      </c>
      <c r="S170" s="239">
        <v>0</v>
      </c>
      <c r="T170" s="24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1" t="s">
        <v>128</v>
      </c>
      <c r="AT170" s="241" t="s">
        <v>124</v>
      </c>
      <c r="AU170" s="241" t="s">
        <v>88</v>
      </c>
      <c r="AY170" s="14" t="s">
        <v>120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4" t="s">
        <v>86</v>
      </c>
      <c r="BK170" s="242">
        <f>ROUND(I170*H170,2)</f>
        <v>0</v>
      </c>
      <c r="BL170" s="14" t="s">
        <v>128</v>
      </c>
      <c r="BM170" s="241" t="s">
        <v>297</v>
      </c>
    </row>
    <row r="171" s="2" customFormat="1" ht="24" customHeight="1">
      <c r="A171" s="35"/>
      <c r="B171" s="36"/>
      <c r="C171" s="229" t="s">
        <v>298</v>
      </c>
      <c r="D171" s="229" t="s">
        <v>124</v>
      </c>
      <c r="E171" s="230" t="s">
        <v>299</v>
      </c>
      <c r="F171" s="231" t="s">
        <v>300</v>
      </c>
      <c r="G171" s="232" t="s">
        <v>271</v>
      </c>
      <c r="H171" s="233">
        <v>4</v>
      </c>
      <c r="I171" s="234"/>
      <c r="J171" s="235">
        <f>ROUND(I171*H171,2)</f>
        <v>0</v>
      </c>
      <c r="K171" s="236"/>
      <c r="L171" s="41"/>
      <c r="M171" s="237" t="s">
        <v>1</v>
      </c>
      <c r="N171" s="238" t="s">
        <v>43</v>
      </c>
      <c r="O171" s="88"/>
      <c r="P171" s="239">
        <f>O171*H171</f>
        <v>0</v>
      </c>
      <c r="Q171" s="239">
        <v>0.017489999999999999</v>
      </c>
      <c r="R171" s="239">
        <f>Q171*H171</f>
        <v>0.069959999999999994</v>
      </c>
      <c r="S171" s="239">
        <v>0</v>
      </c>
      <c r="T171" s="24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1" t="s">
        <v>128</v>
      </c>
      <c r="AT171" s="241" t="s">
        <v>124</v>
      </c>
      <c r="AU171" s="241" t="s">
        <v>88</v>
      </c>
      <c r="AY171" s="14" t="s">
        <v>120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4" t="s">
        <v>86</v>
      </c>
      <c r="BK171" s="242">
        <f>ROUND(I171*H171,2)</f>
        <v>0</v>
      </c>
      <c r="BL171" s="14" t="s">
        <v>128</v>
      </c>
      <c r="BM171" s="241" t="s">
        <v>301</v>
      </c>
    </row>
    <row r="172" s="2" customFormat="1" ht="16.5" customHeight="1">
      <c r="A172" s="35"/>
      <c r="B172" s="36"/>
      <c r="C172" s="229" t="s">
        <v>302</v>
      </c>
      <c r="D172" s="229" t="s">
        <v>124</v>
      </c>
      <c r="E172" s="230" t="s">
        <v>303</v>
      </c>
      <c r="F172" s="231" t="s">
        <v>304</v>
      </c>
      <c r="G172" s="232" t="s">
        <v>127</v>
      </c>
      <c r="H172" s="233">
        <v>8</v>
      </c>
      <c r="I172" s="234"/>
      <c r="J172" s="235">
        <f>ROUND(I172*H172,2)</f>
        <v>0</v>
      </c>
      <c r="K172" s="236"/>
      <c r="L172" s="41"/>
      <c r="M172" s="237" t="s">
        <v>1</v>
      </c>
      <c r="N172" s="238" t="s">
        <v>43</v>
      </c>
      <c r="O172" s="88"/>
      <c r="P172" s="239">
        <f>O172*H172</f>
        <v>0</v>
      </c>
      <c r="Q172" s="239">
        <v>3.0000000000000001E-05</v>
      </c>
      <c r="R172" s="239">
        <f>Q172*H172</f>
        <v>0.00024000000000000001</v>
      </c>
      <c r="S172" s="239">
        <v>0</v>
      </c>
      <c r="T172" s="24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1" t="s">
        <v>128</v>
      </c>
      <c r="AT172" s="241" t="s">
        <v>124</v>
      </c>
      <c r="AU172" s="241" t="s">
        <v>88</v>
      </c>
      <c r="AY172" s="14" t="s">
        <v>120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4" t="s">
        <v>86</v>
      </c>
      <c r="BK172" s="242">
        <f>ROUND(I172*H172,2)</f>
        <v>0</v>
      </c>
      <c r="BL172" s="14" t="s">
        <v>128</v>
      </c>
      <c r="BM172" s="241" t="s">
        <v>305</v>
      </c>
    </row>
    <row r="173" s="2" customFormat="1" ht="24" customHeight="1">
      <c r="A173" s="35"/>
      <c r="B173" s="36"/>
      <c r="C173" s="229" t="s">
        <v>306</v>
      </c>
      <c r="D173" s="229" t="s">
        <v>124</v>
      </c>
      <c r="E173" s="230" t="s">
        <v>307</v>
      </c>
      <c r="F173" s="231" t="s">
        <v>308</v>
      </c>
      <c r="G173" s="232" t="s">
        <v>127</v>
      </c>
      <c r="H173" s="233">
        <v>8</v>
      </c>
      <c r="I173" s="234"/>
      <c r="J173" s="235">
        <f>ROUND(I173*H173,2)</f>
        <v>0</v>
      </c>
      <c r="K173" s="236"/>
      <c r="L173" s="41"/>
      <c r="M173" s="237" t="s">
        <v>1</v>
      </c>
      <c r="N173" s="238" t="s">
        <v>43</v>
      </c>
      <c r="O173" s="88"/>
      <c r="P173" s="239">
        <f>O173*H173</f>
        <v>0</v>
      </c>
      <c r="Q173" s="239">
        <v>9.0000000000000006E-05</v>
      </c>
      <c r="R173" s="239">
        <f>Q173*H173</f>
        <v>0.00072000000000000005</v>
      </c>
      <c r="S173" s="239">
        <v>0</v>
      </c>
      <c r="T173" s="24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1" t="s">
        <v>128</v>
      </c>
      <c r="AT173" s="241" t="s">
        <v>124</v>
      </c>
      <c r="AU173" s="241" t="s">
        <v>88</v>
      </c>
      <c r="AY173" s="14" t="s">
        <v>120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4" t="s">
        <v>86</v>
      </c>
      <c r="BK173" s="242">
        <f>ROUND(I173*H173,2)</f>
        <v>0</v>
      </c>
      <c r="BL173" s="14" t="s">
        <v>128</v>
      </c>
      <c r="BM173" s="241" t="s">
        <v>309</v>
      </c>
    </row>
    <row r="174" s="2" customFormat="1" ht="16.5" customHeight="1">
      <c r="A174" s="35"/>
      <c r="B174" s="36"/>
      <c r="C174" s="229" t="s">
        <v>310</v>
      </c>
      <c r="D174" s="229" t="s">
        <v>124</v>
      </c>
      <c r="E174" s="230" t="s">
        <v>311</v>
      </c>
      <c r="F174" s="231" t="s">
        <v>312</v>
      </c>
      <c r="G174" s="232" t="s">
        <v>169</v>
      </c>
      <c r="H174" s="233">
        <v>0.435</v>
      </c>
      <c r="I174" s="234"/>
      <c r="J174" s="235">
        <f>ROUND(I174*H174,2)</f>
        <v>0</v>
      </c>
      <c r="K174" s="236"/>
      <c r="L174" s="41"/>
      <c r="M174" s="237" t="s">
        <v>1</v>
      </c>
      <c r="N174" s="238" t="s">
        <v>43</v>
      </c>
      <c r="O174" s="88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1" t="s">
        <v>128</v>
      </c>
      <c r="AT174" s="241" t="s">
        <v>124</v>
      </c>
      <c r="AU174" s="241" t="s">
        <v>88</v>
      </c>
      <c r="AY174" s="14" t="s">
        <v>120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4" t="s">
        <v>86</v>
      </c>
      <c r="BK174" s="242">
        <f>ROUND(I174*H174,2)</f>
        <v>0</v>
      </c>
      <c r="BL174" s="14" t="s">
        <v>128</v>
      </c>
      <c r="BM174" s="241" t="s">
        <v>313</v>
      </c>
    </row>
    <row r="175" s="2" customFormat="1" ht="24" customHeight="1">
      <c r="A175" s="35"/>
      <c r="B175" s="36"/>
      <c r="C175" s="229" t="s">
        <v>314</v>
      </c>
      <c r="D175" s="229" t="s">
        <v>124</v>
      </c>
      <c r="E175" s="230" t="s">
        <v>315</v>
      </c>
      <c r="F175" s="231" t="s">
        <v>316</v>
      </c>
      <c r="G175" s="232" t="s">
        <v>169</v>
      </c>
      <c r="H175" s="233">
        <v>0.435</v>
      </c>
      <c r="I175" s="234"/>
      <c r="J175" s="235">
        <f>ROUND(I175*H175,2)</f>
        <v>0</v>
      </c>
      <c r="K175" s="236"/>
      <c r="L175" s="41"/>
      <c r="M175" s="237" t="s">
        <v>1</v>
      </c>
      <c r="N175" s="238" t="s">
        <v>43</v>
      </c>
      <c r="O175" s="88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1" t="s">
        <v>128</v>
      </c>
      <c r="AT175" s="241" t="s">
        <v>124</v>
      </c>
      <c r="AU175" s="241" t="s">
        <v>88</v>
      </c>
      <c r="AY175" s="14" t="s">
        <v>120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4" t="s">
        <v>86</v>
      </c>
      <c r="BK175" s="242">
        <f>ROUND(I175*H175,2)</f>
        <v>0</v>
      </c>
      <c r="BL175" s="14" t="s">
        <v>128</v>
      </c>
      <c r="BM175" s="241" t="s">
        <v>317</v>
      </c>
    </row>
    <row r="176" s="12" customFormat="1" ht="22.8" customHeight="1">
      <c r="A176" s="12"/>
      <c r="B176" s="213"/>
      <c r="C176" s="214"/>
      <c r="D176" s="215" t="s">
        <v>77</v>
      </c>
      <c r="E176" s="227" t="s">
        <v>318</v>
      </c>
      <c r="F176" s="227" t="s">
        <v>319</v>
      </c>
      <c r="G176" s="214"/>
      <c r="H176" s="214"/>
      <c r="I176" s="217"/>
      <c r="J176" s="228">
        <f>BK176</f>
        <v>0</v>
      </c>
      <c r="K176" s="214"/>
      <c r="L176" s="219"/>
      <c r="M176" s="220"/>
      <c r="N176" s="221"/>
      <c r="O176" s="221"/>
      <c r="P176" s="222">
        <f>P177</f>
        <v>0</v>
      </c>
      <c r="Q176" s="221"/>
      <c r="R176" s="222">
        <f>R177</f>
        <v>0.018839999999999999</v>
      </c>
      <c r="S176" s="221"/>
      <c r="T176" s="223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4" t="s">
        <v>88</v>
      </c>
      <c r="AT176" s="225" t="s">
        <v>77</v>
      </c>
      <c r="AU176" s="225" t="s">
        <v>86</v>
      </c>
      <c r="AY176" s="224" t="s">
        <v>120</v>
      </c>
      <c r="BK176" s="226">
        <f>BK177</f>
        <v>0</v>
      </c>
    </row>
    <row r="177" s="2" customFormat="1" ht="24" customHeight="1">
      <c r="A177" s="35"/>
      <c r="B177" s="36"/>
      <c r="C177" s="229" t="s">
        <v>320</v>
      </c>
      <c r="D177" s="229" t="s">
        <v>124</v>
      </c>
      <c r="E177" s="230" t="s">
        <v>321</v>
      </c>
      <c r="F177" s="231" t="s">
        <v>322</v>
      </c>
      <c r="G177" s="232" t="s">
        <v>138</v>
      </c>
      <c r="H177" s="233">
        <v>314</v>
      </c>
      <c r="I177" s="234"/>
      <c r="J177" s="235">
        <f>ROUND(I177*H177,2)</f>
        <v>0</v>
      </c>
      <c r="K177" s="236"/>
      <c r="L177" s="41"/>
      <c r="M177" s="237" t="s">
        <v>1</v>
      </c>
      <c r="N177" s="238" t="s">
        <v>43</v>
      </c>
      <c r="O177" s="88"/>
      <c r="P177" s="239">
        <f>O177*H177</f>
        <v>0</v>
      </c>
      <c r="Q177" s="239">
        <v>6.0000000000000002E-05</v>
      </c>
      <c r="R177" s="239">
        <f>Q177*H177</f>
        <v>0.018839999999999999</v>
      </c>
      <c r="S177" s="239">
        <v>0</v>
      </c>
      <c r="T177" s="24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1" t="s">
        <v>128</v>
      </c>
      <c r="AT177" s="241" t="s">
        <v>124</v>
      </c>
      <c r="AU177" s="241" t="s">
        <v>88</v>
      </c>
      <c r="AY177" s="14" t="s">
        <v>120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4" t="s">
        <v>86</v>
      </c>
      <c r="BK177" s="242">
        <f>ROUND(I177*H177,2)</f>
        <v>0</v>
      </c>
      <c r="BL177" s="14" t="s">
        <v>128</v>
      </c>
      <c r="BM177" s="241" t="s">
        <v>323</v>
      </c>
    </row>
    <row r="178" s="12" customFormat="1" ht="25.92" customHeight="1">
      <c r="A178" s="12"/>
      <c r="B178" s="213"/>
      <c r="C178" s="214"/>
      <c r="D178" s="215" t="s">
        <v>77</v>
      </c>
      <c r="E178" s="216" t="s">
        <v>324</v>
      </c>
      <c r="F178" s="216" t="s">
        <v>325</v>
      </c>
      <c r="G178" s="214"/>
      <c r="H178" s="214"/>
      <c r="I178" s="217"/>
      <c r="J178" s="218">
        <f>BK178</f>
        <v>0</v>
      </c>
      <c r="K178" s="214"/>
      <c r="L178" s="219"/>
      <c r="M178" s="220"/>
      <c r="N178" s="221"/>
      <c r="O178" s="221"/>
      <c r="P178" s="222">
        <f>SUM(P179:P180)</f>
        <v>0</v>
      </c>
      <c r="Q178" s="221"/>
      <c r="R178" s="222">
        <f>SUM(R179:R180)</f>
        <v>0</v>
      </c>
      <c r="S178" s="221"/>
      <c r="T178" s="223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4" t="s">
        <v>207</v>
      </c>
      <c r="AT178" s="225" t="s">
        <v>77</v>
      </c>
      <c r="AU178" s="225" t="s">
        <v>78</v>
      </c>
      <c r="AY178" s="224" t="s">
        <v>120</v>
      </c>
      <c r="BK178" s="226">
        <f>SUM(BK179:BK180)</f>
        <v>0</v>
      </c>
    </row>
    <row r="179" s="2" customFormat="1" ht="24" customHeight="1">
      <c r="A179" s="35"/>
      <c r="B179" s="36"/>
      <c r="C179" s="229" t="s">
        <v>326</v>
      </c>
      <c r="D179" s="229" t="s">
        <v>124</v>
      </c>
      <c r="E179" s="230" t="s">
        <v>327</v>
      </c>
      <c r="F179" s="231" t="s">
        <v>328</v>
      </c>
      <c r="G179" s="232" t="s">
        <v>329</v>
      </c>
      <c r="H179" s="233">
        <v>30</v>
      </c>
      <c r="I179" s="234"/>
      <c r="J179" s="235">
        <f>ROUND(I179*H179,2)</f>
        <v>0</v>
      </c>
      <c r="K179" s="236"/>
      <c r="L179" s="41"/>
      <c r="M179" s="237" t="s">
        <v>1</v>
      </c>
      <c r="N179" s="238" t="s">
        <v>43</v>
      </c>
      <c r="O179" s="88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1" t="s">
        <v>330</v>
      </c>
      <c r="AT179" s="241" t="s">
        <v>124</v>
      </c>
      <c r="AU179" s="241" t="s">
        <v>86</v>
      </c>
      <c r="AY179" s="14" t="s">
        <v>120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4" t="s">
        <v>86</v>
      </c>
      <c r="BK179" s="242">
        <f>ROUND(I179*H179,2)</f>
        <v>0</v>
      </c>
      <c r="BL179" s="14" t="s">
        <v>330</v>
      </c>
      <c r="BM179" s="241" t="s">
        <v>331</v>
      </c>
    </row>
    <row r="180" s="2" customFormat="1" ht="16.5" customHeight="1">
      <c r="A180" s="35"/>
      <c r="B180" s="36"/>
      <c r="C180" s="229" t="s">
        <v>332</v>
      </c>
      <c r="D180" s="229" t="s">
        <v>124</v>
      </c>
      <c r="E180" s="230" t="s">
        <v>333</v>
      </c>
      <c r="F180" s="231" t="s">
        <v>334</v>
      </c>
      <c r="G180" s="232" t="s">
        <v>329</v>
      </c>
      <c r="H180" s="233">
        <v>35</v>
      </c>
      <c r="I180" s="234"/>
      <c r="J180" s="235">
        <f>ROUND(I180*H180,2)</f>
        <v>0</v>
      </c>
      <c r="K180" s="236"/>
      <c r="L180" s="41"/>
      <c r="M180" s="237" t="s">
        <v>1</v>
      </c>
      <c r="N180" s="238" t="s">
        <v>43</v>
      </c>
      <c r="O180" s="88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1" t="s">
        <v>330</v>
      </c>
      <c r="AT180" s="241" t="s">
        <v>124</v>
      </c>
      <c r="AU180" s="241" t="s">
        <v>86</v>
      </c>
      <c r="AY180" s="14" t="s">
        <v>120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4" t="s">
        <v>86</v>
      </c>
      <c r="BK180" s="242">
        <f>ROUND(I180*H180,2)</f>
        <v>0</v>
      </c>
      <c r="BL180" s="14" t="s">
        <v>330</v>
      </c>
      <c r="BM180" s="241" t="s">
        <v>335</v>
      </c>
    </row>
    <row r="181" s="12" customFormat="1" ht="25.92" customHeight="1">
      <c r="A181" s="12"/>
      <c r="B181" s="213"/>
      <c r="C181" s="214"/>
      <c r="D181" s="215" t="s">
        <v>77</v>
      </c>
      <c r="E181" s="216" t="s">
        <v>336</v>
      </c>
      <c r="F181" s="216" t="s">
        <v>337</v>
      </c>
      <c r="G181" s="214"/>
      <c r="H181" s="214"/>
      <c r="I181" s="217"/>
      <c r="J181" s="218">
        <f>BK181</f>
        <v>0</v>
      </c>
      <c r="K181" s="214"/>
      <c r="L181" s="219"/>
      <c r="M181" s="220"/>
      <c r="N181" s="221"/>
      <c r="O181" s="221"/>
      <c r="P181" s="222">
        <f>P182</f>
        <v>0</v>
      </c>
      <c r="Q181" s="221"/>
      <c r="R181" s="222">
        <f>R182</f>
        <v>0</v>
      </c>
      <c r="S181" s="221"/>
      <c r="T181" s="223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4" t="s">
        <v>211</v>
      </c>
      <c r="AT181" s="225" t="s">
        <v>77</v>
      </c>
      <c r="AU181" s="225" t="s">
        <v>78</v>
      </c>
      <c r="AY181" s="224" t="s">
        <v>120</v>
      </c>
      <c r="BK181" s="226">
        <f>BK182</f>
        <v>0</v>
      </c>
    </row>
    <row r="182" s="12" customFormat="1" ht="22.8" customHeight="1">
      <c r="A182" s="12"/>
      <c r="B182" s="213"/>
      <c r="C182" s="214"/>
      <c r="D182" s="215" t="s">
        <v>77</v>
      </c>
      <c r="E182" s="227" t="s">
        <v>338</v>
      </c>
      <c r="F182" s="227" t="s">
        <v>339</v>
      </c>
      <c r="G182" s="214"/>
      <c r="H182" s="214"/>
      <c r="I182" s="217"/>
      <c r="J182" s="228">
        <f>BK182</f>
        <v>0</v>
      </c>
      <c r="K182" s="214"/>
      <c r="L182" s="219"/>
      <c r="M182" s="220"/>
      <c r="N182" s="221"/>
      <c r="O182" s="221"/>
      <c r="P182" s="222">
        <f>P183</f>
        <v>0</v>
      </c>
      <c r="Q182" s="221"/>
      <c r="R182" s="222">
        <f>R183</f>
        <v>0</v>
      </c>
      <c r="S182" s="221"/>
      <c r="T182" s="22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4" t="s">
        <v>211</v>
      </c>
      <c r="AT182" s="225" t="s">
        <v>77</v>
      </c>
      <c r="AU182" s="225" t="s">
        <v>86</v>
      </c>
      <c r="AY182" s="224" t="s">
        <v>120</v>
      </c>
      <c r="BK182" s="226">
        <f>BK183</f>
        <v>0</v>
      </c>
    </row>
    <row r="183" s="2" customFormat="1" ht="16.5" customHeight="1">
      <c r="A183" s="35"/>
      <c r="B183" s="36"/>
      <c r="C183" s="229" t="s">
        <v>340</v>
      </c>
      <c r="D183" s="229" t="s">
        <v>124</v>
      </c>
      <c r="E183" s="230" t="s">
        <v>341</v>
      </c>
      <c r="F183" s="231" t="s">
        <v>342</v>
      </c>
      <c r="G183" s="232" t="s">
        <v>343</v>
      </c>
      <c r="H183" s="233">
        <v>3</v>
      </c>
      <c r="I183" s="234"/>
      <c r="J183" s="235">
        <f>ROUND(I183*H183,2)</f>
        <v>0</v>
      </c>
      <c r="K183" s="236"/>
      <c r="L183" s="41"/>
      <c r="M183" s="254" t="s">
        <v>1</v>
      </c>
      <c r="N183" s="255" t="s">
        <v>43</v>
      </c>
      <c r="O183" s="256"/>
      <c r="P183" s="257">
        <f>O183*H183</f>
        <v>0</v>
      </c>
      <c r="Q183" s="257">
        <v>0</v>
      </c>
      <c r="R183" s="257">
        <f>Q183*H183</f>
        <v>0</v>
      </c>
      <c r="S183" s="257">
        <v>0</v>
      </c>
      <c r="T183" s="25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1" t="s">
        <v>344</v>
      </c>
      <c r="AT183" s="241" t="s">
        <v>124</v>
      </c>
      <c r="AU183" s="241" t="s">
        <v>88</v>
      </c>
      <c r="AY183" s="14" t="s">
        <v>120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4" t="s">
        <v>86</v>
      </c>
      <c r="BK183" s="242">
        <f>ROUND(I183*H183,2)</f>
        <v>0</v>
      </c>
      <c r="BL183" s="14" t="s">
        <v>344</v>
      </c>
      <c r="BM183" s="241" t="s">
        <v>345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176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8ZKH0a0S/X/hVyRCgCqlWQT2GWIVK0WL2UBlsSFKU1CAvDqWcokOcps9iPTwRWG9dkDHSrvR558GomuQwq8wGw==" hashValue="uvqlm/5DgFOFIWUdGZlItJImF91vmfwtdDMhcLrABIFHOLOFIVqcq4E3+vqpCpX9sd47EkGKqrU4kQvQL/SSIQ==" algorithmName="SHA-512" password="CC3D"/>
  <autoFilter ref="C123:K18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JVik</dc:creator>
  <cp:lastModifiedBy>JVik</cp:lastModifiedBy>
  <dcterms:created xsi:type="dcterms:W3CDTF">2019-10-31T11:32:15Z</dcterms:created>
  <dcterms:modified xsi:type="dcterms:W3CDTF">2019-10-31T11:32:17Z</dcterms:modified>
</cp:coreProperties>
</file>